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0-21\Cleaning services\Unbundle specs\Pricing Schedule\"/>
    </mc:Choice>
  </mc:AlternateContent>
  <workbookProtection workbookAlgorithmName="SHA-512" workbookHashValue="cpRTlU1MqweoT4T+pY6LJrkztnYEnYv+jUItWp1c7P8HnZPVo8SkB33VCtgZ/EEFbbxb4RC0PPjjF0bAfFbi8g==" workbookSaltValue="v1nrIn07lvEekd+U605dPw==" workbookSpinCount="100000" lockStructure="1"/>
  <bookViews>
    <workbookView xWindow="0" yWindow="0" windowWidth="20490" windowHeight="7620" activeTab="5"/>
  </bookViews>
  <sheets>
    <sheet name="Cape Town 3.12" sheetId="42" r:id="rId1"/>
    <sheet name="Bisho 3.13" sheetId="41" r:id="rId2"/>
    <sheet name="PE 3.14" sheetId="46" r:id="rId3"/>
    <sheet name="Umthatha 3.15" sheetId="47" r:id="rId4"/>
    <sheet name="Durban 3.16" sheetId="51" r:id="rId5"/>
    <sheet name="PMB 3.17" sheetId="52" r:id="rId6"/>
    <sheet name="Grand Total" sheetId="14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52" l="1"/>
  <c r="E60" i="52"/>
  <c r="E59" i="52"/>
  <c r="E58" i="52"/>
  <c r="E57" i="52"/>
  <c r="E56" i="52"/>
  <c r="E55" i="52"/>
  <c r="E54" i="52"/>
  <c r="E53" i="52"/>
  <c r="E52" i="52"/>
  <c r="E51" i="52"/>
  <c r="E50" i="52"/>
  <c r="E49" i="52"/>
  <c r="E48" i="52"/>
  <c r="E47" i="52"/>
  <c r="E46" i="52"/>
  <c r="E45" i="52"/>
  <c r="E44" i="52"/>
  <c r="E43" i="52"/>
  <c r="E42" i="52"/>
  <c r="E41" i="52"/>
  <c r="E40" i="52"/>
  <c r="E39" i="52"/>
  <c r="E38" i="52"/>
  <c r="K5" i="51"/>
  <c r="K5" i="52"/>
  <c r="D5" i="47" l="1"/>
  <c r="K5" i="47" s="1"/>
  <c r="E62" i="52" l="1"/>
  <c r="E23" i="52"/>
  <c r="E24" i="52"/>
  <c r="E60" i="51"/>
  <c r="E59" i="51"/>
  <c r="E58" i="51"/>
  <c r="E57" i="51"/>
  <c r="E56" i="51"/>
  <c r="E55" i="51"/>
  <c r="E51" i="51"/>
  <c r="E50" i="51"/>
  <c r="E48" i="51"/>
  <c r="E45" i="51"/>
  <c r="E44" i="51"/>
  <c r="E40" i="51"/>
  <c r="E24" i="51"/>
  <c r="E23" i="51"/>
  <c r="E73" i="47"/>
  <c r="E72" i="47"/>
  <c r="E71" i="47"/>
  <c r="E70" i="47"/>
  <c r="E68" i="47"/>
  <c r="E63" i="47"/>
  <c r="E62" i="47"/>
  <c r="E61" i="47"/>
  <c r="E59" i="47"/>
  <c r="E56" i="47"/>
  <c r="E55" i="47"/>
  <c r="E54" i="47"/>
  <c r="E49" i="47"/>
  <c r="E32" i="47"/>
  <c r="E31" i="47"/>
  <c r="E30" i="47"/>
  <c r="E29" i="47"/>
  <c r="E23" i="47"/>
  <c r="E73" i="46"/>
  <c r="E72" i="46"/>
  <c r="E71" i="46"/>
  <c r="E70" i="46"/>
  <c r="E68" i="46"/>
  <c r="E63" i="46"/>
  <c r="E62" i="46"/>
  <c r="E61" i="46"/>
  <c r="E59" i="46"/>
  <c r="E57" i="46"/>
  <c r="E55" i="46"/>
  <c r="E54" i="46"/>
  <c r="E49" i="46"/>
  <c r="E32" i="46"/>
  <c r="E31" i="46"/>
  <c r="E30" i="46"/>
  <c r="E29" i="46"/>
  <c r="E23" i="46"/>
  <c r="E49" i="41"/>
  <c r="E73" i="41"/>
  <c r="E72" i="41"/>
  <c r="E71" i="41"/>
  <c r="E70" i="41"/>
  <c r="E68" i="41"/>
  <c r="E63" i="41"/>
  <c r="E62" i="41"/>
  <c r="E61" i="41"/>
  <c r="E59" i="41"/>
  <c r="E56" i="41"/>
  <c r="E55" i="41"/>
  <c r="E54" i="41"/>
  <c r="E32" i="41"/>
  <c r="E31" i="41"/>
  <c r="E30" i="41"/>
  <c r="E29" i="41"/>
  <c r="E23" i="41"/>
  <c r="E56" i="42"/>
  <c r="E58" i="42"/>
  <c r="E57" i="42"/>
  <c r="E55" i="42"/>
  <c r="E53" i="42"/>
  <c r="E48" i="42"/>
  <c r="E47" i="42"/>
  <c r="E45" i="42"/>
  <c r="E42" i="42"/>
  <c r="E41" i="42"/>
  <c r="E36" i="42"/>
  <c r="E19" i="42"/>
  <c r="E74" i="52"/>
  <c r="E75" i="52" s="1"/>
  <c r="E22" i="52"/>
  <c r="E21" i="52"/>
  <c r="E20" i="52"/>
  <c r="E19" i="52"/>
  <c r="K6" i="52"/>
  <c r="J5" i="52"/>
  <c r="G5" i="52"/>
  <c r="D5" i="52"/>
  <c r="E22" i="51"/>
  <c r="E21" i="51"/>
  <c r="E20" i="51"/>
  <c r="E19" i="51"/>
  <c r="E74" i="51"/>
  <c r="E75" i="51" s="1"/>
  <c r="E61" i="51"/>
  <c r="E54" i="51"/>
  <c r="E53" i="51"/>
  <c r="E52" i="51"/>
  <c r="E49" i="51"/>
  <c r="E47" i="51"/>
  <c r="E46" i="51"/>
  <c r="E43" i="51"/>
  <c r="E42" i="51"/>
  <c r="E41" i="51"/>
  <c r="E39" i="51"/>
  <c r="E38" i="51"/>
  <c r="J5" i="51"/>
  <c r="G5" i="51"/>
  <c r="D5" i="51"/>
  <c r="E87" i="47"/>
  <c r="E88" i="47" s="1"/>
  <c r="E74" i="47"/>
  <c r="E69" i="47"/>
  <c r="E67" i="47"/>
  <c r="E66" i="47"/>
  <c r="E65" i="47"/>
  <c r="E64" i="47"/>
  <c r="E60" i="47"/>
  <c r="E58" i="47"/>
  <c r="E57" i="47"/>
  <c r="E53" i="47"/>
  <c r="E52" i="47"/>
  <c r="E51" i="47"/>
  <c r="E50" i="47"/>
  <c r="E48" i="47"/>
  <c r="E47" i="47"/>
  <c r="E46" i="47"/>
  <c r="E28" i="47"/>
  <c r="E27" i="47"/>
  <c r="E26" i="47"/>
  <c r="E25" i="47"/>
  <c r="E24" i="47"/>
  <c r="E22" i="47"/>
  <c r="E21" i="47"/>
  <c r="E20" i="47"/>
  <c r="E19" i="47"/>
  <c r="J5" i="47"/>
  <c r="G5" i="47"/>
  <c r="E87" i="46"/>
  <c r="E88" i="46" s="1"/>
  <c r="E90" i="46" s="1"/>
  <c r="E92" i="46" s="1"/>
  <c r="E74" i="46"/>
  <c r="E69" i="46"/>
  <c r="E67" i="46"/>
  <c r="E66" i="46"/>
  <c r="E65" i="46"/>
  <c r="E64" i="46"/>
  <c r="E60" i="46"/>
  <c r="E58" i="46"/>
  <c r="E56" i="46"/>
  <c r="E53" i="46"/>
  <c r="E52" i="46"/>
  <c r="E51" i="46"/>
  <c r="E50" i="46"/>
  <c r="E48" i="46"/>
  <c r="E47" i="46"/>
  <c r="E46" i="46"/>
  <c r="E28" i="46"/>
  <c r="E27" i="46"/>
  <c r="E26" i="46"/>
  <c r="E25" i="46"/>
  <c r="E24" i="46"/>
  <c r="E22" i="46"/>
  <c r="E21" i="46"/>
  <c r="E20" i="46"/>
  <c r="E19" i="46"/>
  <c r="J5" i="46"/>
  <c r="G5" i="46"/>
  <c r="D5" i="46"/>
  <c r="E58" i="41"/>
  <c r="E44" i="42"/>
  <c r="E72" i="42"/>
  <c r="E73" i="42" s="1"/>
  <c r="E59" i="42"/>
  <c r="E54" i="42"/>
  <c r="E52" i="42"/>
  <c r="E51" i="42"/>
  <c r="E50" i="42"/>
  <c r="E49" i="42"/>
  <c r="E46" i="42"/>
  <c r="E43" i="42"/>
  <c r="E40" i="42"/>
  <c r="E39" i="42"/>
  <c r="E38" i="42"/>
  <c r="E37" i="42"/>
  <c r="E35" i="42"/>
  <c r="E34" i="42"/>
  <c r="E20" i="42"/>
  <c r="J5" i="42"/>
  <c r="G5" i="42"/>
  <c r="D5" i="42"/>
  <c r="K5" i="42" s="1"/>
  <c r="E87" i="41"/>
  <c r="E88" i="41" s="1"/>
  <c r="E90" i="41" s="1"/>
  <c r="E92" i="41" s="1"/>
  <c r="E94" i="41" s="1"/>
  <c r="E74" i="41"/>
  <c r="E69" i="41"/>
  <c r="E67" i="41"/>
  <c r="E66" i="41"/>
  <c r="E65" i="41"/>
  <c r="E64" i="41"/>
  <c r="E60" i="41"/>
  <c r="E57" i="41"/>
  <c r="E53" i="41"/>
  <c r="E52" i="41"/>
  <c r="E51" i="41"/>
  <c r="E50" i="41"/>
  <c r="E48" i="41"/>
  <c r="E47" i="41"/>
  <c r="E46" i="41"/>
  <c r="E28" i="41"/>
  <c r="E27" i="41"/>
  <c r="E26" i="41"/>
  <c r="E25" i="41"/>
  <c r="E24" i="41"/>
  <c r="E22" i="41"/>
  <c r="E21" i="41"/>
  <c r="E20" i="41"/>
  <c r="E19" i="41"/>
  <c r="J5" i="41"/>
  <c r="G5" i="41"/>
  <c r="D5" i="41"/>
  <c r="E96" i="41" l="1"/>
  <c r="E97" i="41" s="1"/>
  <c r="E104" i="41" s="1"/>
  <c r="K5" i="46"/>
  <c r="K6" i="46" s="1"/>
  <c r="K8" i="46" s="1"/>
  <c r="K10" i="46" s="1"/>
  <c r="K12" i="46" s="1"/>
  <c r="K14" i="46" s="1"/>
  <c r="K5" i="41"/>
  <c r="K6" i="41" s="1"/>
  <c r="K8" i="41" s="1"/>
  <c r="K10" i="41" s="1"/>
  <c r="K12" i="41" s="1"/>
  <c r="K14" i="41" s="1"/>
  <c r="E75" i="41"/>
  <c r="E77" i="41" s="1"/>
  <c r="E79" i="41" s="1"/>
  <c r="E81" i="41" s="1"/>
  <c r="E83" i="41" s="1"/>
  <c r="E25" i="52"/>
  <c r="E27" i="52" s="1"/>
  <c r="E29" i="52" s="1"/>
  <c r="E31" i="52" s="1"/>
  <c r="E33" i="52" s="1"/>
  <c r="K6" i="47"/>
  <c r="K8" i="47" s="1"/>
  <c r="K10" i="47" s="1"/>
  <c r="K12" i="47" s="1"/>
  <c r="K14" i="47" s="1"/>
  <c r="E75" i="47"/>
  <c r="E77" i="47" s="1"/>
  <c r="E79" i="47" s="1"/>
  <c r="E81" i="47" s="1"/>
  <c r="E83" i="47" s="1"/>
  <c r="E21" i="42"/>
  <c r="E23" i="42" s="1"/>
  <c r="E25" i="42" s="1"/>
  <c r="E27" i="42" s="1"/>
  <c r="E29" i="42" s="1"/>
  <c r="E64" i="52"/>
  <c r="E66" i="52" s="1"/>
  <c r="E68" i="52" s="1"/>
  <c r="E70" i="52" s="1"/>
  <c r="E77" i="52"/>
  <c r="E79" i="52" s="1"/>
  <c r="E81" i="52" s="1"/>
  <c r="E83" i="52" s="1"/>
  <c r="E84" i="52" s="1"/>
  <c r="E91" i="52" s="1"/>
  <c r="K8" i="52"/>
  <c r="K10" i="52" s="1"/>
  <c r="K12" i="52" s="1"/>
  <c r="K14" i="52" s="1"/>
  <c r="E25" i="51"/>
  <c r="E27" i="51" s="1"/>
  <c r="E29" i="51" s="1"/>
  <c r="E31" i="51" s="1"/>
  <c r="E33" i="51" s="1"/>
  <c r="E62" i="51"/>
  <c r="E64" i="51" s="1"/>
  <c r="E66" i="51" s="1"/>
  <c r="E68" i="51" s="1"/>
  <c r="E70" i="51" s="1"/>
  <c r="K6" i="51"/>
  <c r="K8" i="51" s="1"/>
  <c r="K10" i="51" s="1"/>
  <c r="K12" i="51" s="1"/>
  <c r="K14" i="51" s="1"/>
  <c r="E77" i="51"/>
  <c r="E79" i="51" s="1"/>
  <c r="E81" i="51" s="1"/>
  <c r="E83" i="51" s="1"/>
  <c r="E33" i="47"/>
  <c r="E35" i="47" s="1"/>
  <c r="E37" i="47" s="1"/>
  <c r="E39" i="47" s="1"/>
  <c r="E41" i="47" s="1"/>
  <c r="E90" i="47"/>
  <c r="E92" i="47" s="1"/>
  <c r="E94" i="47" s="1"/>
  <c r="E96" i="47" s="1"/>
  <c r="E75" i="46"/>
  <c r="E77" i="46" s="1"/>
  <c r="E33" i="46"/>
  <c r="E35" i="46" s="1"/>
  <c r="E37" i="46" s="1"/>
  <c r="E39" i="46" s="1"/>
  <c r="E41" i="46" s="1"/>
  <c r="E94" i="46"/>
  <c r="E96" i="46" s="1"/>
  <c r="E60" i="42"/>
  <c r="E62" i="42" s="1"/>
  <c r="E64" i="42" s="1"/>
  <c r="E66" i="42" s="1"/>
  <c r="E68" i="42" s="1"/>
  <c r="K6" i="42"/>
  <c r="K8" i="42" s="1"/>
  <c r="K10" i="42" s="1"/>
  <c r="K12" i="42" s="1"/>
  <c r="K14" i="42" s="1"/>
  <c r="E75" i="42"/>
  <c r="E77" i="42" s="1"/>
  <c r="E79" i="42" s="1"/>
  <c r="E81" i="42" s="1"/>
  <c r="E33" i="41"/>
  <c r="E35" i="41" s="1"/>
  <c r="E37" i="41" s="1"/>
  <c r="E39" i="41" s="1"/>
  <c r="E41" i="41" s="1"/>
  <c r="E42" i="47" l="1"/>
  <c r="E102" i="47" s="1"/>
  <c r="K15" i="52"/>
  <c r="E88" i="52" s="1"/>
  <c r="E34" i="52"/>
  <c r="E89" i="52" s="1"/>
  <c r="E71" i="52"/>
  <c r="E90" i="52" s="1"/>
  <c r="E84" i="51"/>
  <c r="E91" i="51" s="1"/>
  <c r="K15" i="51"/>
  <c r="E88" i="51" s="1"/>
  <c r="E34" i="51"/>
  <c r="E89" i="51" s="1"/>
  <c r="E71" i="51"/>
  <c r="E90" i="51" s="1"/>
  <c r="E97" i="47"/>
  <c r="E104" i="47" s="1"/>
  <c r="K15" i="47"/>
  <c r="E101" i="47" s="1"/>
  <c r="E84" i="47"/>
  <c r="E103" i="47" s="1"/>
  <c r="E79" i="46"/>
  <c r="E81" i="46" s="1"/>
  <c r="E83" i="46" s="1"/>
  <c r="K15" i="46"/>
  <c r="E101" i="46" s="1"/>
  <c r="E42" i="46"/>
  <c r="E102" i="46" s="1"/>
  <c r="E97" i="46"/>
  <c r="E104" i="46" s="1"/>
  <c r="E82" i="42"/>
  <c r="E89" i="42" s="1"/>
  <c r="K15" i="42"/>
  <c r="E86" i="42" s="1"/>
  <c r="E69" i="42"/>
  <c r="E88" i="42" s="1"/>
  <c r="E30" i="42"/>
  <c r="E87" i="42" s="1"/>
  <c r="E42" i="41"/>
  <c r="E102" i="41" s="1"/>
  <c r="K15" i="41"/>
  <c r="E101" i="41" s="1"/>
  <c r="E84" i="41"/>
  <c r="E103" i="41" s="1"/>
  <c r="E92" i="52" l="1"/>
  <c r="B10" i="14" s="1"/>
  <c r="E92" i="51"/>
  <c r="B9" i="14" s="1"/>
  <c r="E105" i="47"/>
  <c r="B8" i="14" s="1"/>
  <c r="E84" i="46"/>
  <c r="E103" i="46" s="1"/>
  <c r="E105" i="46" s="1"/>
  <c r="B7" i="14" s="1"/>
  <c r="E90" i="42"/>
  <c r="B5" i="14" s="1"/>
  <c r="E105" i="41"/>
  <c r="B6" i="14" s="1"/>
  <c r="B11" i="14" l="1"/>
  <c r="B12" i="14" s="1"/>
  <c r="B13" i="14" s="1"/>
</calcChain>
</file>

<file path=xl/sharedStrings.xml><?xml version="1.0" encoding="utf-8"?>
<sst xmlns="http://schemas.openxmlformats.org/spreadsheetml/2006/main" count="936" uniqueCount="230">
  <si>
    <t>HYGIENE SERVICES &amp; CONSUMABLES</t>
  </si>
  <si>
    <t>Automatic air freshners and refills</t>
  </si>
  <si>
    <t>Paper towel dispensers</t>
  </si>
  <si>
    <t>Waste Bins and bags</t>
  </si>
  <si>
    <t>Foam Soap dispenser and refills</t>
  </si>
  <si>
    <t>Seat Sprays and refills</t>
  </si>
  <si>
    <t>Toilet Roll holders TR3</t>
  </si>
  <si>
    <t>She Bins</t>
  </si>
  <si>
    <t>Monthly</t>
  </si>
  <si>
    <t>Monthly supply</t>
  </si>
  <si>
    <t>PEST CONTROL</t>
  </si>
  <si>
    <t>When required</t>
  </si>
  <si>
    <t>GRAND TOTAL</t>
  </si>
  <si>
    <t xml:space="preserve">    Table</t>
  </si>
  <si>
    <t>Table 3.12</t>
  </si>
  <si>
    <t>Table 3.13</t>
  </si>
  <si>
    <t>Worksheet Sub- Total</t>
  </si>
  <si>
    <t>CLEANING PERSONNEL  PRICE STRUCTURE</t>
  </si>
  <si>
    <t>Hygiene Services and consumables  Yr 2 (with escalation + profit)</t>
  </si>
  <si>
    <t>Hygiene Services and consumables  Yr 3 (with escalation+ profit)</t>
  </si>
  <si>
    <t>Hygiene Services and consumables Yr 4 (with escalation + profit)</t>
  </si>
  <si>
    <t>Hygiene Services and consumables  Yr 5 (with escalation + profit)</t>
  </si>
  <si>
    <t>DESCRIPTION</t>
  </si>
  <si>
    <t>QUANTITY</t>
  </si>
  <si>
    <t>Mops - colour coded (Green) kitchens - per quarter</t>
  </si>
  <si>
    <t>Mops - colour coded (Blue) toilets - per quarter</t>
  </si>
  <si>
    <t>Household Brooms + Dustpans</t>
  </si>
  <si>
    <t>Wet floor caution signs</t>
  </si>
  <si>
    <t>Low noise  vacuum cleaners</t>
  </si>
  <si>
    <t>6 monthly</t>
  </si>
  <si>
    <t>Annually</t>
  </si>
  <si>
    <t>CLEANING  MATERIAL + CONSUMABLES</t>
  </si>
  <si>
    <t>Refuse bags 35 micron (20 per pack)</t>
  </si>
  <si>
    <t>Glass and window cleaning material 10 litres</t>
  </si>
  <si>
    <t>Long  and short feather duster</t>
  </si>
  <si>
    <t>Multi purpose Cleaner- 25 litres</t>
  </si>
  <si>
    <t>Toilet Bowl Cleaner 25 litres</t>
  </si>
  <si>
    <t>Pest Control  Yr 2 (with escalation + profit)</t>
  </si>
  <si>
    <t>Pest Control  Yr 3 (with escalation + profit)</t>
  </si>
  <si>
    <t>Pest Control  Yr 4 (with escalation + profit)</t>
  </si>
  <si>
    <t>Pest Control  Yr 5 (with escalation + profit)</t>
  </si>
  <si>
    <t>Table</t>
  </si>
  <si>
    <t>Total</t>
  </si>
  <si>
    <t>SERVICE</t>
  </si>
  <si>
    <t xml:space="preserve">  Cleaning Materials Yr 2 (with escalation + profit)</t>
  </si>
  <si>
    <t>TOTAL 3.12</t>
  </si>
  <si>
    <t>TOTAL 3.13</t>
  </si>
  <si>
    <t>Once off</t>
  </si>
  <si>
    <t xml:space="preserve"> Fortnightly service</t>
  </si>
  <si>
    <t>Single buckets- offices (for the duration of the contract)</t>
  </si>
  <si>
    <t>FREQUENCY</t>
  </si>
  <si>
    <t>Quarterly</t>
  </si>
  <si>
    <t>Microfibre Dust Cloths (pack of 10)</t>
  </si>
  <si>
    <t>Spray bottles (500ml)</t>
  </si>
  <si>
    <t>Bleach 25 litres</t>
  </si>
  <si>
    <t>Ladders  1 x short</t>
  </si>
  <si>
    <t>six monthly</t>
  </si>
  <si>
    <t>Six monthly</t>
  </si>
  <si>
    <t>Paper towels (pack of 6)</t>
  </si>
  <si>
    <t xml:space="preserve">Monthly </t>
  </si>
  <si>
    <t>ANNUAL COST</t>
  </si>
  <si>
    <t>Household gloves (box of 20)</t>
  </si>
  <si>
    <t>Cleaning Latex  gloves (box of 20)</t>
  </si>
  <si>
    <t>Dust Masks SABS approved ( box of 10)</t>
  </si>
  <si>
    <t>Pledge Oil- 250ml (pack of 6)</t>
  </si>
  <si>
    <t>PRODUCT/SERVICE</t>
  </si>
  <si>
    <t>Contingency hand towels (pack of 6)</t>
  </si>
  <si>
    <t>Toilet Rolls (bale of 48)</t>
  </si>
  <si>
    <t>Heavy duty stripper 25 litres</t>
  </si>
  <si>
    <t>TOTAL 3.14</t>
  </si>
  <si>
    <t>Table 3.14</t>
  </si>
  <si>
    <t>Table 3.15</t>
  </si>
  <si>
    <t>Table 3.16</t>
  </si>
  <si>
    <t>TOTAL 3.16</t>
  </si>
  <si>
    <t xml:space="preserve">PROVISION OF CLEANING, HYGEINE AND PEST CONTROL SERVICES FOR GPAA </t>
  </si>
  <si>
    <t xml:space="preserve"> NAME OF BIDDER:</t>
  </si>
  <si>
    <t>PRICING PROPOSALS</t>
  </si>
  <si>
    <t>Year 1</t>
  </si>
  <si>
    <t>Deep Cleaning  of ablution facilities  including urinals</t>
  </si>
  <si>
    <t>TOTAL</t>
  </si>
  <si>
    <t>annually</t>
  </si>
  <si>
    <t>TOTAL 3.15</t>
  </si>
  <si>
    <t>SUB-TOTAL COST OF LABOUR  (3.15-A)</t>
  </si>
  <si>
    <t>SUB-TOTAL COST OF LABOUR  (3.16-A)</t>
  </si>
  <si>
    <t>SUB-TOTAL COST OF LABOUR  (3.17-A)</t>
  </si>
  <si>
    <t>Table 3.17</t>
  </si>
  <si>
    <t>QTY</t>
  </si>
  <si>
    <t>Sub-Total</t>
  </si>
  <si>
    <t>Monthly rental and  Re-fill as required</t>
  </si>
  <si>
    <t>Monthly rental</t>
  </si>
  <si>
    <t>Monthly rentaland Re-fill as required</t>
  </si>
  <si>
    <t>Hygiene Services and consumables  Yr 1 (with+ profit)</t>
  </si>
  <si>
    <t>Total Year 1</t>
  </si>
  <si>
    <t>Total Year 2</t>
  </si>
  <si>
    <t>Total Year 3</t>
  </si>
  <si>
    <t>Total Year 4</t>
  </si>
  <si>
    <t>Total Year 5</t>
  </si>
  <si>
    <t>RATE PER MONTH- CLEANER</t>
  </si>
  <si>
    <t>ANNUAL TOTAL</t>
  </si>
  <si>
    <t>Cleaning Materials Yr 1 + profit</t>
  </si>
  <si>
    <t xml:space="preserve">Annual        escalation    in %  </t>
  </si>
  <si>
    <t>Cleaning Materials Yr 3 (with escalation + profit)</t>
  </si>
  <si>
    <t>Cleaning Materials Yr 4 (with escalation + profit)</t>
  </si>
  <si>
    <t>Cleaning Materials Yr 5 (with escalation + profit)</t>
  </si>
  <si>
    <t xml:space="preserve">Spray and gel for cockroaches, ants, bees and all other flying insects. Poison for rats, mice &amp; rats (rodents)      (in square meters)                                                      </t>
  </si>
  <si>
    <t>annual price escalation in % for Y3</t>
  </si>
  <si>
    <t>annual price escalation in % for Y5</t>
  </si>
  <si>
    <t>annual price escalation in % for Y4</t>
  </si>
  <si>
    <t>annual price escalation in % for Y2</t>
  </si>
  <si>
    <t>Annual price Escalation in % for Y2</t>
  </si>
  <si>
    <t>Annual price Escalation in % for Y5</t>
  </si>
  <si>
    <t>Annual price Escalation in % for Y4</t>
  </si>
  <si>
    <t>Annual price Escalation in % for Y3</t>
  </si>
  <si>
    <t>LABOUR Cost + profit</t>
  </si>
  <si>
    <t>6 monthly  (twice a year)</t>
  </si>
  <si>
    <t xml:space="preserve">Pine Gel - 25 litres </t>
  </si>
  <si>
    <t xml:space="preserve">Solu seal floor polish 5 litres  </t>
  </si>
  <si>
    <t xml:space="preserve">Dishwashing liquid  25 litres </t>
  </si>
  <si>
    <t>Pledge Polish -wood 400ml-(Pack of 6)</t>
  </si>
  <si>
    <t>Kitchen swabs (pack of 10)</t>
  </si>
  <si>
    <t>Dish towels</t>
  </si>
  <si>
    <t>Window squdgee short</t>
  </si>
  <si>
    <t>Short extension cord</t>
  </si>
  <si>
    <t>CLEANING SERVICES  PRICE STRUCTURE: BISHO OFFICE</t>
  </si>
  <si>
    <t>CLEANING SERVICES  PRICE STRUCTURE: CAPE TOWN OFFICE</t>
  </si>
  <si>
    <t>Surface sanitiser with 70-90% alcohol content 25l</t>
  </si>
  <si>
    <t>Carpert and upholstery cleaning Yr 1 (with+ profit)</t>
  </si>
  <si>
    <t>Carpet and upholstery cleaning  Yr 2 (with escalation + profit)</t>
  </si>
  <si>
    <t>Carpert and upholstery cleaning  Yr 3 (with escalation+ profit)</t>
  </si>
  <si>
    <t>Carpet and upholstery cleaning Yr 4 (with escalation + profit)</t>
  </si>
  <si>
    <t>Carpet and upholstery cleaning  Yr 5 (with escalation + profit)</t>
  </si>
  <si>
    <t xml:space="preserve">Surface sanitiser with 70-90% alcohol content 25l </t>
  </si>
  <si>
    <t>Surface sanitiser with 70-90%alcohol content 25l</t>
  </si>
  <si>
    <t>Surface sanitiser with 70-90% alcohol content</t>
  </si>
  <si>
    <t>Carpert and upholstery cleaning  Yr 1 (with+ profit)</t>
  </si>
  <si>
    <t>Carpert and uholstery cleaning Yr 2 (with escalation + profit)</t>
  </si>
  <si>
    <t>Carpert and upholstery cleaning Yr 4 (with escalation + profit)</t>
  </si>
  <si>
    <t>Carpert and upholstery cleaning  Yr 5 (with escalation + profit)</t>
  </si>
  <si>
    <t>CLEANING SERVICES  PRICE STRUCTURE: PORT ELIZABETH OFFICE</t>
  </si>
  <si>
    <t>CLEANING SERVICES  PRICE STRUCTURE: UMTHATHA OFFICE</t>
  </si>
  <si>
    <t>SUB-TOTAL COST OF LABOUR  (3.12-A)</t>
  </si>
  <si>
    <t>Contingency toilet paper (pack of 38)</t>
  </si>
  <si>
    <t>SUB-TOTAL COST OF PEST CONTROL SERVICES (3.-12D)</t>
  </si>
  <si>
    <t>Add Sub totals 3.12-A-3.12-D</t>
  </si>
  <si>
    <t>LABOUR                                                                                             3.12-A</t>
  </si>
  <si>
    <t>PEST CONTROL                                                                               3.12 -D</t>
  </si>
  <si>
    <t>SUB-TOTAL COST OF HYGIENE AND CONSUMABLES (3.12-B)</t>
  </si>
  <si>
    <t>SUB-TOTAL COST OF HYGIENE AND CONSUMABLES (3.13-B)</t>
  </si>
  <si>
    <t>SUB-TOTAL COST OF LABOUR  (3.13-A)</t>
  </si>
  <si>
    <t>SUB-TOTAL COST OF CLEANING MATERIALS  (3.13-C)</t>
  </si>
  <si>
    <t>SUB-TOTAL COST OF PEST CONTROL SERVICES (3.-13D)</t>
  </si>
  <si>
    <t>LABOUR                                                                                             3.13-A</t>
  </si>
  <si>
    <t>HYGIENCE SERVICE AND CONSUMABLE                                       3.13-B</t>
  </si>
  <si>
    <t>CLEANING MATERIAL AND CONSUMABLE                                     3.13 -C</t>
  </si>
  <si>
    <t>PEST CONTROL                                                                               3.13 -D</t>
  </si>
  <si>
    <t>SUB-TOTAL COST OF LABOUR  (3.14-A)</t>
  </si>
  <si>
    <t>SUB-TOTAL COST OF HYGIENE AND CONSUMABLES (3.14-B)</t>
  </si>
  <si>
    <t>SUB-TOTAL COST OF CLEANING MATERIALS  (3.14-C)</t>
  </si>
  <si>
    <t>SUB-TOTAL COST OF PEST CONTROL SERVICES (3.-14D)</t>
  </si>
  <si>
    <t>LABOUR                                                                                             3.14-A</t>
  </si>
  <si>
    <t>PEST CONTROL                                                                               3.14 -D</t>
  </si>
  <si>
    <t>SUB-TOTAL COST OF HYGIENE AND CONSUMABLES (3.15-B)</t>
  </si>
  <si>
    <t>SUB-TOTAL COST OF CLEANING MATERIALS  (3.15-C)</t>
  </si>
  <si>
    <t>Add Sub totals 3.15-A-3.15-D</t>
  </si>
  <si>
    <t>LABOUR                                                                                             3.15-A</t>
  </si>
  <si>
    <t>PEST CONTROL                                                                               3.15 -D</t>
  </si>
  <si>
    <t>RATE PER DAY CLEANER</t>
  </si>
  <si>
    <t>Mops -  kitchens and bathrooms</t>
  </si>
  <si>
    <t>Hand Sopa dispenser and refills</t>
  </si>
  <si>
    <t>Monthly rental and Re-fill as required</t>
  </si>
  <si>
    <t>CLEANING SERVICES  PRICE STRUCTURE: PIETERMARITZBURG OFFICE</t>
  </si>
  <si>
    <t>CLEANING SERVICES  PRICE STRUCTURE:  DURBAN OFFICE</t>
  </si>
  <si>
    <t>Carpert Cleaning (estmate 300m2)</t>
  </si>
  <si>
    <t>Upholstery cleaning (40 chairs)</t>
  </si>
  <si>
    <t>Contingency toilet paper (bale of 48)</t>
  </si>
  <si>
    <t>Capert Cleaning (estimate  188m2)</t>
  </si>
  <si>
    <t>Contingency toilet paper (pack of48)</t>
  </si>
  <si>
    <t>Capert Cleaning (estimate 450m2)</t>
  </si>
  <si>
    <t>Upholstery cleaning 150 chairs)</t>
  </si>
  <si>
    <t>Capert Cleaning (estimate 177m2)</t>
  </si>
  <si>
    <t>Upholstery cleaning (estimate 75 chairs)</t>
  </si>
  <si>
    <t>Upholstery cleaning (estimate 65 chairs)</t>
  </si>
  <si>
    <t>SUB-TOTAL COST OF HYGIENE AND CONSUMABLES (3.16-B)</t>
  </si>
  <si>
    <t>Add Sub totals 3.16-A-3.16-D</t>
  </si>
  <si>
    <t>SUB-TOTAL COST OF PEST CONTROL SERVICES (3.-16D)</t>
  </si>
  <si>
    <t>SUB-TOTAL COST OF CLEANING MATERIALS  (3.16-C)</t>
  </si>
  <si>
    <t>Carpert Cleaning (estimate 488m2)</t>
  </si>
  <si>
    <t>Hygiene services  Yr 1 (with+ profit)</t>
  </si>
  <si>
    <t>Hygiene services Yr 2 (with escalation + profit)</t>
  </si>
  <si>
    <t>Hygiene services Yr 3 (with escalation+ profit)</t>
  </si>
  <si>
    <t>Hygiene services Yr 4 (with escalation + profit)</t>
  </si>
  <si>
    <t>Hygiene services Yr 5 (with escalation + profit)</t>
  </si>
  <si>
    <t>Upholstery cleaning (estimate 50 chairs)</t>
  </si>
  <si>
    <t>N/A</t>
  </si>
  <si>
    <t>SUB-TOTAL</t>
  </si>
  <si>
    <t>VAT</t>
  </si>
  <si>
    <t>GRAND TOTAL (CONTRACT VALUE</t>
  </si>
  <si>
    <r>
      <t xml:space="preserve">Note: </t>
    </r>
    <r>
      <rPr>
        <sz val="11"/>
        <color theme="1"/>
        <rFont val="Arial"/>
        <family val="2"/>
      </rPr>
      <t>VAT is only applicable to VAT vendors only, if you are not VAT vendor, the sub-total will be used as Grand total ( Contract Value)</t>
    </r>
  </si>
  <si>
    <t>COST PER SQM</t>
  </si>
  <si>
    <t>SIZE</t>
  </si>
  <si>
    <t>Signature</t>
  </si>
  <si>
    <t>Date</t>
  </si>
  <si>
    <t>LABOUR                                                                                              3.16-A</t>
  </si>
  <si>
    <t>Incomplete pricing schedules (SBD3.12-SBD 3.17) may lead to disqualification. Only the attached pricing schedule SBD3.12- SBD 3.17 will be accepted for evaluation purposes.</t>
  </si>
  <si>
    <t xml:space="preserve">  COST per quantity</t>
  </si>
  <si>
    <t>Unit cost/ per quantity</t>
  </si>
  <si>
    <t>SUB-TOTAL COST OF CLEANING MATERIALS  (3.12C)</t>
  </si>
  <si>
    <t>HYGIENCE SERVICE AND CONSUMABLE                                          3..12-B</t>
  </si>
  <si>
    <t>CLEANING MATERIAL AND CONSUMABLE                                        3.12 -C</t>
  </si>
  <si>
    <t>Add Sub totals 3.13-A-3.13-D</t>
  </si>
  <si>
    <t xml:space="preserve">  COST  per quantity</t>
  </si>
  <si>
    <t>Add Sub totals 3.14A-3.14-D</t>
  </si>
  <si>
    <t>HYGIENCE SERVICE AND CONSUMABLE                                         3.14-B</t>
  </si>
  <si>
    <t>CLEANING MATERIAL AND CONSUMABLE                                       3.14 -C</t>
  </si>
  <si>
    <t>SUB-TOTAL COST OF PEST CONTROL SERVICES (3.-15D)</t>
  </si>
  <si>
    <t>HYGIENCE SERVICE AND CONSUMABLE                                         3.15-B</t>
  </si>
  <si>
    <t>CLEANING MATERIAL AND CONSUMABLE                                       3.15 -C</t>
  </si>
  <si>
    <t>Unit cost per quantity</t>
  </si>
  <si>
    <t>HYGIENCE SERVICE AND CONSUMABLE                                           3.16-B</t>
  </si>
  <si>
    <t>CLEANING MATERIAL AND CONSUMABLE                                         3.16 -C</t>
  </si>
  <si>
    <t>PEST CONTROL                                                                                   3.16 -D</t>
  </si>
  <si>
    <t>SUB-TOTAL COST OF HYGIENE AND CONSUMABLES (3.17-B)</t>
  </si>
  <si>
    <t>SUB-TOTAL COST OF CLEANING MATERIALS  (3.17-C)</t>
  </si>
  <si>
    <t>SUB-TOTAL COST OF PEST CONTROL SERVICES (3.-17D)</t>
  </si>
  <si>
    <t>Add Sub totals 3.17A-3.17D</t>
  </si>
  <si>
    <t>LABOUR                                                                                                              3.17-A</t>
  </si>
  <si>
    <t>HYGIENCE SERVICE AND CONSUMABLE                                                          3.17-B</t>
  </si>
  <si>
    <t>CLEANING MATERIAL AND CONSUMABLE                                                        3.17 -C</t>
  </si>
  <si>
    <t>PEST CONTROL                                                                                                 3.17 -D</t>
  </si>
  <si>
    <t>TOTAL 3.17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</si>
</sst>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2">
    <xf numFmtId="0" fontId="0" fillId="0" borderId="0" xfId="0"/>
    <xf numFmtId="0" fontId="2" fillId="0" borderId="0" xfId="0" applyFont="1"/>
    <xf numFmtId="0" fontId="3" fillId="0" borderId="0" xfId="0" applyFont="1"/>
    <xf numFmtId="0" fontId="4" fillId="3" borderId="3" xfId="0" applyFont="1" applyFill="1" applyBorder="1"/>
    <xf numFmtId="0" fontId="4" fillId="3" borderId="3" xfId="0" applyFont="1" applyFill="1" applyBorder="1" applyAlignment="1">
      <alignment horizontal="center" wrapText="1"/>
    </xf>
    <xf numFmtId="0" fontId="3" fillId="0" borderId="10" xfId="0" applyFont="1" applyBorder="1"/>
    <xf numFmtId="43" fontId="3" fillId="0" borderId="10" xfId="1" applyFont="1" applyBorder="1"/>
    <xf numFmtId="0" fontId="3" fillId="0" borderId="10" xfId="1" applyNumberFormat="1" applyFont="1" applyBorder="1"/>
    <xf numFmtId="0" fontId="5" fillId="2" borderId="3" xfId="0" applyFont="1" applyFill="1" applyBorder="1" applyAlignment="1"/>
    <xf numFmtId="0" fontId="3" fillId="0" borderId="3" xfId="0" applyFont="1" applyBorder="1" applyAlignment="1"/>
    <xf numFmtId="0" fontId="5" fillId="2" borderId="3" xfId="0" applyFont="1" applyFill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3" xfId="0" applyFont="1" applyBorder="1" applyAlignment="1"/>
    <xf numFmtId="0" fontId="4" fillId="3" borderId="24" xfId="0" applyFont="1" applyFill="1" applyBorder="1"/>
    <xf numFmtId="0" fontId="4" fillId="3" borderId="12" xfId="0" applyFont="1" applyFill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/>
    <xf numFmtId="0" fontId="3" fillId="2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5" xfId="0" applyFont="1" applyBorder="1" applyAlignment="1"/>
    <xf numFmtId="0" fontId="4" fillId="2" borderId="5" xfId="0" applyFont="1" applyFill="1" applyBorder="1" applyAlignment="1"/>
    <xf numFmtId="43" fontId="3" fillId="2" borderId="3" xfId="0" applyNumberFormat="1" applyFont="1" applyFill="1" applyBorder="1" applyAlignment="1"/>
    <xf numFmtId="0" fontId="3" fillId="0" borderId="0" xfId="0" applyFont="1" applyBorder="1" applyAlignment="1"/>
    <xf numFmtId="43" fontId="3" fillId="0" borderId="3" xfId="0" applyNumberFormat="1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11" xfId="0" applyFont="1" applyBorder="1" applyAlignment="1"/>
    <xf numFmtId="43" fontId="3" fillId="0" borderId="11" xfId="0" applyNumberFormat="1" applyFont="1" applyBorder="1" applyAlignment="1"/>
    <xf numFmtId="0" fontId="3" fillId="0" borderId="0" xfId="0" applyFont="1" applyBorder="1" applyAlignment="1">
      <alignment horizontal="left"/>
    </xf>
    <xf numFmtId="0" fontId="3" fillId="0" borderId="10" xfId="0" applyFont="1" applyBorder="1" applyAlignment="1"/>
    <xf numFmtId="43" fontId="3" fillId="0" borderId="10" xfId="0" applyNumberFormat="1" applyFont="1" applyBorder="1" applyAlignment="1"/>
    <xf numFmtId="43" fontId="4" fillId="0" borderId="19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11" xfId="0" applyFont="1" applyBorder="1"/>
    <xf numFmtId="3" fontId="3" fillId="0" borderId="3" xfId="0" applyNumberFormat="1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3" fillId="2" borderId="3" xfId="0" applyFont="1" applyFill="1" applyBorder="1"/>
    <xf numFmtId="0" fontId="3" fillId="2" borderId="0" xfId="0" applyFont="1" applyFill="1" applyBorder="1"/>
    <xf numFmtId="0" fontId="3" fillId="0" borderId="22" xfId="0" applyFont="1" applyBorder="1" applyAlignment="1"/>
    <xf numFmtId="0" fontId="3" fillId="0" borderId="7" xfId="0" applyFont="1" applyBorder="1" applyAlignment="1"/>
    <xf numFmtId="0" fontId="3" fillId="0" borderId="0" xfId="0" applyFont="1" applyBorder="1"/>
    <xf numFmtId="0" fontId="3" fillId="2" borderId="18" xfId="0" applyFont="1" applyFill="1" applyBorder="1" applyAlignment="1"/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3" xfId="0" applyFont="1" applyFill="1" applyBorder="1" applyAlignment="1"/>
    <xf numFmtId="0" fontId="3" fillId="0" borderId="23" xfId="0" applyFont="1" applyBorder="1" applyAlignment="1"/>
    <xf numFmtId="0" fontId="3" fillId="0" borderId="13" xfId="0" applyFont="1" applyBorder="1" applyAlignment="1"/>
    <xf numFmtId="0" fontId="4" fillId="0" borderId="15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3" fillId="4" borderId="5" xfId="0" applyFont="1" applyFill="1" applyBorder="1" applyAlignment="1"/>
    <xf numFmtId="0" fontId="3" fillId="4" borderId="6" xfId="0" applyFont="1" applyFill="1" applyBorder="1" applyAlignment="1"/>
    <xf numFmtId="0" fontId="3" fillId="3" borderId="3" xfId="0" applyFont="1" applyFill="1" applyBorder="1"/>
    <xf numFmtId="0" fontId="4" fillId="2" borderId="0" xfId="0" applyFont="1" applyFill="1" applyBorder="1" applyAlignment="1"/>
    <xf numFmtId="0" fontId="6" fillId="2" borderId="0" xfId="0" applyFont="1" applyFill="1" applyBorder="1" applyAlignment="1"/>
    <xf numFmtId="43" fontId="5" fillId="2" borderId="10" xfId="1" applyFont="1" applyFill="1" applyBorder="1"/>
    <xf numFmtId="0" fontId="8" fillId="0" borderId="0" xfId="0" applyFont="1"/>
    <xf numFmtId="0" fontId="4" fillId="3" borderId="10" xfId="0" applyFont="1" applyFill="1" applyBorder="1"/>
    <xf numFmtId="0" fontId="9" fillId="0" borderId="0" xfId="0" applyFont="1"/>
    <xf numFmtId="0" fontId="4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25" xfId="0" applyFont="1" applyBorder="1" applyAlignment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8" xfId="0" applyFont="1" applyBorder="1"/>
    <xf numFmtId="43" fontId="3" fillId="2" borderId="10" xfId="1" applyFont="1" applyFill="1" applyBorder="1"/>
    <xf numFmtId="43" fontId="3" fillId="2" borderId="3" xfId="1" applyFont="1" applyFill="1" applyBorder="1"/>
    <xf numFmtId="43" fontId="4" fillId="2" borderId="3" xfId="1" applyFont="1" applyFill="1" applyBorder="1" applyAlignment="1"/>
    <xf numFmtId="43" fontId="3" fillId="2" borderId="3" xfId="0" applyNumberFormat="1" applyFont="1" applyFill="1" applyBorder="1"/>
    <xf numFmtId="43" fontId="4" fillId="2" borderId="3" xfId="0" applyNumberFormat="1" applyFont="1" applyFill="1" applyBorder="1" applyAlignment="1"/>
    <xf numFmtId="43" fontId="3" fillId="2" borderId="3" xfId="1" applyFont="1" applyFill="1" applyBorder="1" applyAlignment="1">
      <alignment horizontal="center"/>
    </xf>
    <xf numFmtId="43" fontId="3" fillId="2" borderId="11" xfId="0" applyNumberFormat="1" applyFont="1" applyFill="1" applyBorder="1" applyAlignment="1"/>
    <xf numFmtId="43" fontId="3" fillId="2" borderId="10" xfId="0" applyNumberFormat="1" applyFont="1" applyFill="1" applyBorder="1" applyAlignment="1"/>
    <xf numFmtId="43" fontId="4" fillId="2" borderId="19" xfId="0" applyNumberFormat="1" applyFont="1" applyFill="1" applyBorder="1" applyAlignment="1">
      <alignment wrapText="1"/>
    </xf>
    <xf numFmtId="43" fontId="5" fillId="2" borderId="3" xfId="1" applyFont="1" applyFill="1" applyBorder="1"/>
    <xf numFmtId="43" fontId="6" fillId="2" borderId="19" xfId="0" applyNumberFormat="1" applyFont="1" applyFill="1" applyBorder="1"/>
    <xf numFmtId="4" fontId="3" fillId="2" borderId="3" xfId="0" applyNumberFormat="1" applyFont="1" applyFill="1" applyBorder="1"/>
    <xf numFmtId="4" fontId="3" fillId="2" borderId="10" xfId="0" applyNumberFormat="1" applyFont="1" applyFill="1" applyBorder="1"/>
    <xf numFmtId="4" fontId="3" fillId="2" borderId="26" xfId="0" applyNumberFormat="1" applyFont="1" applyFill="1" applyBorder="1"/>
    <xf numFmtId="43" fontId="3" fillId="2" borderId="27" xfId="1" applyFont="1" applyFill="1" applyBorder="1"/>
    <xf numFmtId="43" fontId="3" fillId="2" borderId="29" xfId="1" applyFont="1" applyFill="1" applyBorder="1"/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9" fontId="4" fillId="5" borderId="3" xfId="2" applyFont="1" applyFill="1" applyBorder="1" applyProtection="1">
      <protection locked="0"/>
    </xf>
    <xf numFmtId="9" fontId="4" fillId="5" borderId="3" xfId="2" applyFont="1" applyFill="1" applyBorder="1" applyAlignment="1" applyProtection="1">
      <protection locked="0"/>
    </xf>
    <xf numFmtId="9" fontId="4" fillId="5" borderId="7" xfId="2" applyFont="1" applyFill="1" applyBorder="1" applyAlignment="1" applyProtection="1">
      <protection locked="0"/>
    </xf>
    <xf numFmtId="43" fontId="3" fillId="5" borderId="11" xfId="1" applyFont="1" applyFill="1" applyBorder="1" applyProtection="1">
      <protection locked="0"/>
    </xf>
    <xf numFmtId="43" fontId="3" fillId="5" borderId="3" xfId="1" applyFont="1" applyFill="1" applyBorder="1" applyProtection="1">
      <protection locked="0"/>
    </xf>
    <xf numFmtId="43" fontId="5" fillId="5" borderId="10" xfId="1" applyFont="1" applyFill="1" applyBorder="1" applyProtection="1">
      <protection locked="0"/>
    </xf>
    <xf numFmtId="43" fontId="3" fillId="5" borderId="3" xfId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>
      <alignment wrapText="1"/>
    </xf>
    <xf numFmtId="0" fontId="4" fillId="6" borderId="3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9" fontId="4" fillId="7" borderId="5" xfId="2" applyFont="1" applyFill="1" applyBorder="1" applyAlignment="1" applyProtection="1">
      <alignment horizontal="right"/>
      <protection locked="0"/>
    </xf>
    <xf numFmtId="9" fontId="4" fillId="7" borderId="7" xfId="2" applyFont="1" applyFill="1" applyBorder="1" applyAlignment="1" applyProtection="1">
      <alignment horizontal="right"/>
      <protection locked="0"/>
    </xf>
    <xf numFmtId="0" fontId="3" fillId="0" borderId="18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3" fillId="2" borderId="1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4" fillId="0" borderId="0" xfId="0" applyFont="1" applyBorder="1" applyAlignment="1">
      <alignment horizontal="center" wrapText="1"/>
    </xf>
    <xf numFmtId="9" fontId="4" fillId="5" borderId="5" xfId="0" applyNumberFormat="1" applyFont="1" applyFill="1" applyBorder="1" applyAlignment="1" applyProtection="1">
      <alignment horizontal="right"/>
      <protection locked="0"/>
    </xf>
    <xf numFmtId="9" fontId="4" fillId="5" borderId="7" xfId="0" applyNumberFormat="1" applyFont="1" applyFill="1" applyBorder="1" applyAlignment="1" applyProtection="1">
      <alignment horizontal="right"/>
      <protection locked="0"/>
    </xf>
    <xf numFmtId="9" fontId="4" fillId="5" borderId="5" xfId="2" applyFont="1" applyFill="1" applyBorder="1" applyAlignment="1" applyProtection="1">
      <alignment horizontal="right"/>
      <protection locked="0"/>
    </xf>
    <xf numFmtId="9" fontId="4" fillId="5" borderId="7" xfId="2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>
      <alignment horizontal="left"/>
    </xf>
    <xf numFmtId="9" fontId="4" fillId="5" borderId="5" xfId="0" applyNumberFormat="1" applyFont="1" applyFill="1" applyBorder="1" applyAlignment="1" applyProtection="1">
      <alignment horizontal="right" indent="1"/>
      <protection locked="0"/>
    </xf>
    <xf numFmtId="9" fontId="4" fillId="5" borderId="7" xfId="0" applyNumberFormat="1" applyFont="1" applyFill="1" applyBorder="1" applyAlignment="1" applyProtection="1">
      <alignment horizontal="right" indent="1"/>
      <protection locked="0"/>
    </xf>
    <xf numFmtId="9" fontId="6" fillId="5" borderId="5" xfId="0" applyNumberFormat="1" applyFont="1" applyFill="1" applyBorder="1" applyAlignment="1" applyProtection="1">
      <alignment horizontal="right"/>
      <protection locked="0"/>
    </xf>
    <xf numFmtId="9" fontId="6" fillId="5" borderId="6" xfId="0" applyNumberFormat="1" applyFont="1" applyFill="1" applyBorder="1" applyAlignment="1" applyProtection="1">
      <alignment horizontal="right"/>
      <protection locked="0"/>
    </xf>
    <xf numFmtId="9" fontId="6" fillId="5" borderId="7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6" fillId="5" borderId="5" xfId="0" applyNumberFormat="1" applyFont="1" applyFill="1" applyBorder="1" applyAlignment="1" applyProtection="1">
      <protection locked="0"/>
    </xf>
    <xf numFmtId="9" fontId="6" fillId="5" borderId="6" xfId="0" applyNumberFormat="1" applyFont="1" applyFill="1" applyBorder="1" applyAlignment="1" applyProtection="1">
      <protection locked="0"/>
    </xf>
    <xf numFmtId="9" fontId="6" fillId="5" borderId="7" xfId="0" applyNumberFormat="1" applyFont="1" applyFill="1" applyBorder="1" applyAlignment="1" applyProtection="1">
      <protection locked="0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zoomScale="75" zoomScaleNormal="75" workbookViewId="0">
      <selection activeCell="K22" sqref="K22"/>
    </sheetView>
  </sheetViews>
  <sheetFormatPr defaultColWidth="9.140625" defaultRowHeight="14.25" x14ac:dyDescent="0.2"/>
  <cols>
    <col min="1" max="1" width="60.5703125" style="2" customWidth="1"/>
    <col min="2" max="2" width="11" style="2" customWidth="1"/>
    <col min="3" max="3" width="21.5703125" style="2" customWidth="1"/>
    <col min="4" max="4" width="17" style="2" customWidth="1"/>
    <col min="5" max="5" width="28.140625" style="2" customWidth="1"/>
    <col min="6" max="6" width="15.5703125" style="2" customWidth="1"/>
    <col min="7" max="7" width="19.5703125" style="2" customWidth="1"/>
    <col min="8" max="8" width="7.28515625" style="2" customWidth="1"/>
    <col min="9" max="10" width="13.5703125" style="2" customWidth="1"/>
    <col min="11" max="11" width="16.5703125" style="2" customWidth="1"/>
    <col min="12" max="16384" width="9.140625" style="2"/>
  </cols>
  <sheetData>
    <row r="1" spans="1:11" ht="23.25" x14ac:dyDescent="0.35">
      <c r="A1" s="144" t="s">
        <v>203</v>
      </c>
      <c r="B1" s="144"/>
      <c r="C1" s="144"/>
      <c r="D1" s="144"/>
      <c r="E1" s="144"/>
      <c r="F1" s="144"/>
      <c r="G1" s="144"/>
      <c r="H1" s="1"/>
      <c r="I1" s="1"/>
      <c r="J1" s="1"/>
    </row>
    <row r="2" spans="1:11" ht="24" thickBot="1" x14ac:dyDescent="0.4">
      <c r="A2" s="67" t="s">
        <v>74</v>
      </c>
      <c r="B2" s="67"/>
      <c r="C2" s="67"/>
      <c r="D2" s="67"/>
      <c r="E2" s="67"/>
      <c r="F2" s="67" t="s">
        <v>75</v>
      </c>
      <c r="G2" s="67"/>
      <c r="H2" s="1"/>
      <c r="I2" s="1"/>
      <c r="J2" s="1"/>
    </row>
    <row r="3" spans="1:11" ht="15" x14ac:dyDescent="0.25">
      <c r="A3" s="148" t="s">
        <v>124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0" x14ac:dyDescent="0.25">
      <c r="A4" s="3" t="s">
        <v>17</v>
      </c>
      <c r="B4" s="4" t="s">
        <v>86</v>
      </c>
      <c r="C4" s="4" t="s">
        <v>97</v>
      </c>
      <c r="D4" s="4" t="s">
        <v>87</v>
      </c>
      <c r="E4" s="145" t="s">
        <v>193</v>
      </c>
      <c r="F4" s="146"/>
      <c r="G4" s="146"/>
      <c r="H4" s="146"/>
      <c r="I4" s="146"/>
      <c r="J4" s="147"/>
      <c r="K4" s="4" t="s">
        <v>98</v>
      </c>
    </row>
    <row r="5" spans="1:11" ht="32.25" customHeight="1" x14ac:dyDescent="0.2">
      <c r="A5" s="5" t="s">
        <v>113</v>
      </c>
      <c r="B5" s="5">
        <v>1</v>
      </c>
      <c r="C5" s="100"/>
      <c r="D5" s="75">
        <f>C5*B5</f>
        <v>0</v>
      </c>
      <c r="E5" s="7"/>
      <c r="F5" s="66">
        <v>0</v>
      </c>
      <c r="G5" s="6">
        <f>F5*E5</f>
        <v>0</v>
      </c>
      <c r="H5" s="7"/>
      <c r="I5" s="66">
        <v>0</v>
      </c>
      <c r="J5" s="6">
        <f>I5*H5</f>
        <v>0</v>
      </c>
      <c r="K5" s="75">
        <f>D5*12</f>
        <v>0</v>
      </c>
    </row>
    <row r="6" spans="1:11" x14ac:dyDescent="0.2">
      <c r="A6" s="114" t="s">
        <v>92</v>
      </c>
      <c r="B6" s="116"/>
      <c r="C6" s="8"/>
      <c r="D6" s="9"/>
      <c r="E6" s="9"/>
      <c r="F6" s="9"/>
      <c r="G6" s="9"/>
      <c r="H6" s="9"/>
      <c r="I6" s="9"/>
      <c r="J6" s="9"/>
      <c r="K6" s="76">
        <f>K5</f>
        <v>0</v>
      </c>
    </row>
    <row r="7" spans="1:11" ht="15" x14ac:dyDescent="0.25">
      <c r="A7" s="114" t="s">
        <v>108</v>
      </c>
      <c r="B7" s="116"/>
      <c r="C7" s="150">
        <v>0</v>
      </c>
      <c r="D7" s="151"/>
      <c r="E7" s="151"/>
      <c r="F7" s="151"/>
      <c r="G7" s="151"/>
      <c r="H7" s="151"/>
      <c r="I7" s="151"/>
      <c r="J7" s="151"/>
      <c r="K7" s="152"/>
    </row>
    <row r="8" spans="1:11" x14ac:dyDescent="0.2">
      <c r="A8" s="114" t="s">
        <v>93</v>
      </c>
      <c r="B8" s="116"/>
      <c r="C8" s="10"/>
      <c r="D8" s="11"/>
      <c r="E8" s="11"/>
      <c r="F8" s="9"/>
      <c r="G8" s="9"/>
      <c r="H8" s="9"/>
      <c r="I8" s="9"/>
      <c r="J8" s="9"/>
      <c r="K8" s="76">
        <f>K6*C7+K6</f>
        <v>0</v>
      </c>
    </row>
    <row r="9" spans="1:11" ht="15" x14ac:dyDescent="0.25">
      <c r="A9" s="114" t="s">
        <v>105</v>
      </c>
      <c r="B9" s="116"/>
      <c r="C9" s="137">
        <v>0</v>
      </c>
      <c r="D9" s="138"/>
      <c r="E9" s="138"/>
      <c r="F9" s="138"/>
      <c r="G9" s="138"/>
      <c r="H9" s="138"/>
      <c r="I9" s="138"/>
      <c r="J9" s="138"/>
      <c r="K9" s="139"/>
    </row>
    <row r="10" spans="1:11" x14ac:dyDescent="0.2">
      <c r="A10" s="114" t="s">
        <v>94</v>
      </c>
      <c r="B10" s="116"/>
      <c r="C10" s="10"/>
      <c r="D10" s="11"/>
      <c r="E10" s="11"/>
      <c r="F10" s="9"/>
      <c r="G10" s="9"/>
      <c r="H10" s="9"/>
      <c r="I10" s="9"/>
      <c r="J10" s="9"/>
      <c r="K10" s="76">
        <f>K8*C9+K8</f>
        <v>0</v>
      </c>
    </row>
    <row r="11" spans="1:11" ht="15" x14ac:dyDescent="0.25">
      <c r="A11" s="114" t="s">
        <v>107</v>
      </c>
      <c r="B11" s="116"/>
      <c r="C11" s="137">
        <v>0</v>
      </c>
      <c r="D11" s="138"/>
      <c r="E11" s="138"/>
      <c r="F11" s="138"/>
      <c r="G11" s="138"/>
      <c r="H11" s="138"/>
      <c r="I11" s="138"/>
      <c r="J11" s="138"/>
      <c r="K11" s="139"/>
    </row>
    <row r="12" spans="1:11" x14ac:dyDescent="0.2">
      <c r="A12" s="114" t="s">
        <v>95</v>
      </c>
      <c r="B12" s="116"/>
      <c r="C12" s="10"/>
      <c r="D12" s="11"/>
      <c r="E12" s="11"/>
      <c r="F12" s="9"/>
      <c r="G12" s="9"/>
      <c r="H12" s="9"/>
      <c r="I12" s="9"/>
      <c r="J12" s="9"/>
      <c r="K12" s="76">
        <f>K10*C11+K10</f>
        <v>0</v>
      </c>
    </row>
    <row r="13" spans="1:11" ht="15" x14ac:dyDescent="0.25">
      <c r="A13" s="114" t="s">
        <v>106</v>
      </c>
      <c r="B13" s="116"/>
      <c r="C13" s="137">
        <v>0</v>
      </c>
      <c r="D13" s="138"/>
      <c r="E13" s="138"/>
      <c r="F13" s="138"/>
      <c r="G13" s="138"/>
      <c r="H13" s="138"/>
      <c r="I13" s="138"/>
      <c r="J13" s="138"/>
      <c r="K13" s="139"/>
    </row>
    <row r="14" spans="1:11" x14ac:dyDescent="0.2">
      <c r="A14" s="114" t="s">
        <v>96</v>
      </c>
      <c r="B14" s="116"/>
      <c r="C14" s="8"/>
      <c r="D14" s="9"/>
      <c r="E14" s="9"/>
      <c r="F14" s="9"/>
      <c r="G14" s="9"/>
      <c r="H14" s="9"/>
      <c r="I14" s="9"/>
      <c r="J14" s="9"/>
      <c r="K14" s="76">
        <f>K12*C13+K12</f>
        <v>0</v>
      </c>
    </row>
    <row r="15" spans="1:11" ht="15" x14ac:dyDescent="0.25">
      <c r="A15" s="12" t="s">
        <v>140</v>
      </c>
      <c r="B15" s="12"/>
      <c r="C15" s="9"/>
      <c r="D15" s="9"/>
      <c r="E15" s="9"/>
      <c r="F15" s="12"/>
      <c r="G15" s="12"/>
      <c r="H15" s="12"/>
      <c r="I15" s="12"/>
      <c r="J15" s="12"/>
      <c r="K15" s="77">
        <f>K6+K8+K10+K12+K14</f>
        <v>0</v>
      </c>
    </row>
    <row r="16" spans="1:11" ht="15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x14ac:dyDescent="0.2">
      <c r="A17" s="113" t="s">
        <v>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30" x14ac:dyDescent="0.25">
      <c r="A18" s="13" t="s">
        <v>65</v>
      </c>
      <c r="B18" s="14" t="s">
        <v>23</v>
      </c>
      <c r="C18" s="14" t="s">
        <v>50</v>
      </c>
      <c r="D18" s="102" t="s">
        <v>204</v>
      </c>
      <c r="E18" s="3" t="s">
        <v>60</v>
      </c>
    </row>
    <row r="19" spans="1:11" ht="28.5" x14ac:dyDescent="0.2">
      <c r="A19" s="18" t="s">
        <v>172</v>
      </c>
      <c r="B19" s="16">
        <v>300</v>
      </c>
      <c r="C19" s="20" t="s">
        <v>114</v>
      </c>
      <c r="D19" s="99"/>
      <c r="E19" s="76">
        <f>B19*D19*2</f>
        <v>0</v>
      </c>
    </row>
    <row r="20" spans="1:11" x14ac:dyDescent="0.2">
      <c r="A20" s="18" t="s">
        <v>173</v>
      </c>
      <c r="B20" s="16">
        <v>40</v>
      </c>
      <c r="C20" s="16" t="s">
        <v>30</v>
      </c>
      <c r="D20" s="99"/>
      <c r="E20" s="76">
        <f t="shared" ref="E20" si="0">B20*D20*12</f>
        <v>0</v>
      </c>
    </row>
    <row r="21" spans="1:11" x14ac:dyDescent="0.2">
      <c r="A21" s="114" t="s">
        <v>126</v>
      </c>
      <c r="B21" s="115"/>
      <c r="C21" s="116"/>
      <c r="D21" s="21"/>
      <c r="E21" s="78">
        <f>SUM(E19:E20)</f>
        <v>0</v>
      </c>
    </row>
    <row r="22" spans="1:11" ht="15" x14ac:dyDescent="0.25">
      <c r="A22" s="114" t="s">
        <v>109</v>
      </c>
      <c r="B22" s="115"/>
      <c r="C22" s="116"/>
      <c r="D22" s="130">
        <v>0</v>
      </c>
      <c r="E22" s="131"/>
    </row>
    <row r="23" spans="1:11" ht="15" x14ac:dyDescent="0.25">
      <c r="A23" s="134" t="s">
        <v>127</v>
      </c>
      <c r="B23" s="127"/>
      <c r="C23" s="128"/>
      <c r="D23" s="22"/>
      <c r="E23" s="23">
        <f>E21*D22+E21</f>
        <v>0</v>
      </c>
      <c r="F23" s="24"/>
      <c r="G23" s="24"/>
      <c r="H23" s="24"/>
    </row>
    <row r="24" spans="1:11" ht="15" x14ac:dyDescent="0.25">
      <c r="A24" s="114" t="s">
        <v>112</v>
      </c>
      <c r="B24" s="115"/>
      <c r="C24" s="116"/>
      <c r="D24" s="135">
        <v>0</v>
      </c>
      <c r="E24" s="136"/>
      <c r="F24" s="24"/>
      <c r="G24" s="24"/>
      <c r="H24" s="24"/>
    </row>
    <row r="25" spans="1:11" ht="15" x14ac:dyDescent="0.25">
      <c r="A25" s="114" t="s">
        <v>128</v>
      </c>
      <c r="B25" s="115"/>
      <c r="C25" s="116"/>
      <c r="D25" s="22"/>
      <c r="E25" s="78">
        <f>E23*D24+E23</f>
        <v>0</v>
      </c>
      <c r="F25" s="24"/>
      <c r="G25" s="24"/>
      <c r="H25" s="24"/>
    </row>
    <row r="26" spans="1:11" ht="15" x14ac:dyDescent="0.25">
      <c r="A26" s="114" t="s">
        <v>111</v>
      </c>
      <c r="B26" s="115"/>
      <c r="C26" s="116"/>
      <c r="D26" s="130">
        <v>0</v>
      </c>
      <c r="E26" s="131"/>
      <c r="F26" s="24"/>
      <c r="G26" s="24"/>
      <c r="H26" s="24"/>
    </row>
    <row r="27" spans="1:11" ht="15" x14ac:dyDescent="0.25">
      <c r="A27" s="114" t="s">
        <v>129</v>
      </c>
      <c r="B27" s="115"/>
      <c r="C27" s="116"/>
      <c r="D27" s="22"/>
      <c r="E27" s="78">
        <f>E25*D26+E25</f>
        <v>0</v>
      </c>
      <c r="F27" s="24"/>
      <c r="G27" s="24"/>
      <c r="H27" s="24"/>
    </row>
    <row r="28" spans="1:11" ht="15" x14ac:dyDescent="0.25">
      <c r="A28" s="114" t="s">
        <v>110</v>
      </c>
      <c r="B28" s="115"/>
      <c r="C28" s="116"/>
      <c r="D28" s="130">
        <v>0</v>
      </c>
      <c r="E28" s="131"/>
      <c r="F28" s="24"/>
      <c r="G28" s="24"/>
      <c r="H28" s="24"/>
    </row>
    <row r="29" spans="1:11" x14ac:dyDescent="0.2">
      <c r="A29" s="114" t="s">
        <v>130</v>
      </c>
      <c r="B29" s="115"/>
      <c r="C29" s="116"/>
      <c r="D29" s="21"/>
      <c r="E29" s="23">
        <f>E27*D28+E27</f>
        <v>0</v>
      </c>
      <c r="F29" s="24"/>
      <c r="G29" s="24"/>
      <c r="H29" s="24"/>
    </row>
    <row r="30" spans="1:11" ht="15" x14ac:dyDescent="0.25">
      <c r="A30" s="12" t="s">
        <v>146</v>
      </c>
      <c r="B30" s="12"/>
      <c r="C30" s="12"/>
      <c r="D30" s="26"/>
      <c r="E30" s="79">
        <f>E21+E23+E25+E27+E29</f>
        <v>0</v>
      </c>
      <c r="F30" s="27"/>
      <c r="G30" s="27"/>
      <c r="H30" s="27"/>
      <c r="I30" s="28"/>
    </row>
    <row r="31" spans="1:11" ht="15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</row>
    <row r="32" spans="1:11" x14ac:dyDescent="0.2">
      <c r="A32" s="113" t="s">
        <v>31</v>
      </c>
      <c r="B32" s="113"/>
      <c r="C32" s="113"/>
      <c r="D32" s="113"/>
      <c r="E32" s="113"/>
      <c r="F32" s="113"/>
      <c r="G32" s="29"/>
      <c r="H32" s="29"/>
    </row>
    <row r="33" spans="1:5" ht="30" x14ac:dyDescent="0.25">
      <c r="A33" s="30" t="s">
        <v>22</v>
      </c>
      <c r="B33" s="30" t="s">
        <v>23</v>
      </c>
      <c r="C33" s="31" t="s">
        <v>50</v>
      </c>
      <c r="D33" s="103" t="s">
        <v>205</v>
      </c>
      <c r="E33" s="31" t="s">
        <v>79</v>
      </c>
    </row>
    <row r="34" spans="1:5" x14ac:dyDescent="0.2">
      <c r="A34" s="33" t="s">
        <v>49</v>
      </c>
      <c r="B34" s="16">
        <v>1</v>
      </c>
      <c r="C34" s="16" t="s">
        <v>47</v>
      </c>
      <c r="D34" s="101"/>
      <c r="E34" s="80">
        <f>D34*B34</f>
        <v>0</v>
      </c>
    </row>
    <row r="35" spans="1:5" x14ac:dyDescent="0.2">
      <c r="A35" s="33" t="s">
        <v>24</v>
      </c>
      <c r="B35" s="16">
        <v>1</v>
      </c>
      <c r="C35" s="16" t="s">
        <v>51</v>
      </c>
      <c r="D35" s="101"/>
      <c r="E35" s="80">
        <f t="shared" ref="E35" si="1">D35*B35*4</f>
        <v>0</v>
      </c>
    </row>
    <row r="36" spans="1:5" x14ac:dyDescent="0.2">
      <c r="A36" s="34" t="s">
        <v>26</v>
      </c>
      <c r="B36" s="16">
        <v>1</v>
      </c>
      <c r="C36" s="16" t="s">
        <v>80</v>
      </c>
      <c r="D36" s="101"/>
      <c r="E36" s="80">
        <f>D36*B36</f>
        <v>0</v>
      </c>
    </row>
    <row r="37" spans="1:5" x14ac:dyDescent="0.2">
      <c r="A37" s="34" t="s">
        <v>28</v>
      </c>
      <c r="B37" s="16">
        <v>1</v>
      </c>
      <c r="C37" s="16" t="s">
        <v>47</v>
      </c>
      <c r="D37" s="101"/>
      <c r="E37" s="80">
        <f>D37*B37</f>
        <v>0</v>
      </c>
    </row>
    <row r="38" spans="1:5" x14ac:dyDescent="0.2">
      <c r="A38" s="34" t="s">
        <v>122</v>
      </c>
      <c r="B38" s="16">
        <v>1</v>
      </c>
      <c r="C38" s="16" t="s">
        <v>47</v>
      </c>
      <c r="D38" s="101"/>
      <c r="E38" s="80">
        <f t="shared" ref="E38:E40" si="2">D38*B38</f>
        <v>0</v>
      </c>
    </row>
    <row r="39" spans="1:5" x14ac:dyDescent="0.2">
      <c r="A39" s="34" t="s">
        <v>55</v>
      </c>
      <c r="B39" s="16">
        <v>1</v>
      </c>
      <c r="C39" s="16" t="s">
        <v>47</v>
      </c>
      <c r="D39" s="101"/>
      <c r="E39" s="80">
        <f t="shared" si="2"/>
        <v>0</v>
      </c>
    </row>
    <row r="40" spans="1:5" x14ac:dyDescent="0.2">
      <c r="A40" s="34" t="s">
        <v>27</v>
      </c>
      <c r="B40" s="16">
        <v>2</v>
      </c>
      <c r="C40" s="16" t="s">
        <v>47</v>
      </c>
      <c r="D40" s="101"/>
      <c r="E40" s="80">
        <f t="shared" si="2"/>
        <v>0</v>
      </c>
    </row>
    <row r="41" spans="1:5" x14ac:dyDescent="0.2">
      <c r="A41" s="34" t="s">
        <v>117</v>
      </c>
      <c r="B41" s="16">
        <v>1</v>
      </c>
      <c r="C41" s="16" t="s">
        <v>51</v>
      </c>
      <c r="D41" s="101"/>
      <c r="E41" s="80">
        <f>D41*B41*4</f>
        <v>0</v>
      </c>
    </row>
    <row r="42" spans="1:5" x14ac:dyDescent="0.2">
      <c r="A42" s="34" t="s">
        <v>116</v>
      </c>
      <c r="B42" s="16">
        <v>1</v>
      </c>
      <c r="C42" s="16" t="s">
        <v>57</v>
      </c>
      <c r="D42" s="101"/>
      <c r="E42" s="80">
        <f>D42*B42*2</f>
        <v>0</v>
      </c>
    </row>
    <row r="43" spans="1:5" x14ac:dyDescent="0.2">
      <c r="A43" s="34" t="s">
        <v>54</v>
      </c>
      <c r="B43" s="16">
        <v>1</v>
      </c>
      <c r="C43" s="16" t="s">
        <v>51</v>
      </c>
      <c r="D43" s="101"/>
      <c r="E43" s="80">
        <f>D43*B43*4</f>
        <v>0</v>
      </c>
    </row>
    <row r="44" spans="1:5" x14ac:dyDescent="0.2">
      <c r="A44" s="34" t="s">
        <v>131</v>
      </c>
      <c r="B44" s="16">
        <v>1</v>
      </c>
      <c r="C44" s="16" t="s">
        <v>51</v>
      </c>
      <c r="D44" s="101"/>
      <c r="E44" s="80">
        <f>D44*B44*4</f>
        <v>0</v>
      </c>
    </row>
    <row r="45" spans="1:5" x14ac:dyDescent="0.2">
      <c r="A45" s="34" t="s">
        <v>118</v>
      </c>
      <c r="B45" s="16">
        <v>1</v>
      </c>
      <c r="C45" s="16" t="s">
        <v>51</v>
      </c>
      <c r="D45" s="101"/>
      <c r="E45" s="80">
        <f>D45*B45*4</f>
        <v>0</v>
      </c>
    </row>
    <row r="46" spans="1:5" x14ac:dyDescent="0.2">
      <c r="A46" s="34" t="s">
        <v>34</v>
      </c>
      <c r="B46" s="16">
        <v>1</v>
      </c>
      <c r="C46" s="16" t="s">
        <v>29</v>
      </c>
      <c r="D46" s="101"/>
      <c r="E46" s="80">
        <f>D46*B46*2</f>
        <v>0</v>
      </c>
    </row>
    <row r="47" spans="1:5" x14ac:dyDescent="0.2">
      <c r="A47" s="34" t="s">
        <v>64</v>
      </c>
      <c r="B47" s="16">
        <v>1</v>
      </c>
      <c r="C47" s="16" t="s">
        <v>29</v>
      </c>
      <c r="D47" s="101"/>
      <c r="E47" s="80">
        <f>D47*B47*2</f>
        <v>0</v>
      </c>
    </row>
    <row r="48" spans="1:5" x14ac:dyDescent="0.2">
      <c r="A48" s="34" t="s">
        <v>68</v>
      </c>
      <c r="B48" s="19">
        <v>1</v>
      </c>
      <c r="C48" s="16" t="s">
        <v>80</v>
      </c>
      <c r="D48" s="101"/>
      <c r="E48" s="80">
        <f>D48*B48</f>
        <v>0</v>
      </c>
    </row>
    <row r="49" spans="1:11" x14ac:dyDescent="0.2">
      <c r="A49" s="34" t="s">
        <v>35</v>
      </c>
      <c r="B49" s="16">
        <v>1</v>
      </c>
      <c r="C49" s="16" t="s">
        <v>51</v>
      </c>
      <c r="D49" s="101"/>
      <c r="E49" s="80">
        <f>D49*B49*4</f>
        <v>0</v>
      </c>
    </row>
    <row r="50" spans="1:11" x14ac:dyDescent="0.2">
      <c r="A50" s="34" t="s">
        <v>62</v>
      </c>
      <c r="B50" s="16">
        <v>1</v>
      </c>
      <c r="C50" s="16" t="s">
        <v>8</v>
      </c>
      <c r="D50" s="101"/>
      <c r="E50" s="80">
        <f>D50*B50*12</f>
        <v>0</v>
      </c>
    </row>
    <row r="51" spans="1:11" x14ac:dyDescent="0.2">
      <c r="A51" s="34" t="s">
        <v>61</v>
      </c>
      <c r="B51" s="16">
        <v>1</v>
      </c>
      <c r="C51" s="16" t="s">
        <v>8</v>
      </c>
      <c r="D51" s="101"/>
      <c r="E51" s="80">
        <f t="shared" ref="E51:E54" si="3">D51*B51*12</f>
        <v>0</v>
      </c>
    </row>
    <row r="52" spans="1:11" x14ac:dyDescent="0.2">
      <c r="A52" s="34" t="s">
        <v>32</v>
      </c>
      <c r="B52" s="16">
        <v>1</v>
      </c>
      <c r="C52" s="16" t="s">
        <v>8</v>
      </c>
      <c r="D52" s="101"/>
      <c r="E52" s="80">
        <f t="shared" si="3"/>
        <v>0</v>
      </c>
    </row>
    <row r="53" spans="1:11" x14ac:dyDescent="0.2">
      <c r="A53" s="34" t="s">
        <v>33</v>
      </c>
      <c r="B53" s="16">
        <v>1</v>
      </c>
      <c r="C53" s="16" t="s">
        <v>51</v>
      </c>
      <c r="D53" s="101"/>
      <c r="E53" s="80">
        <f>D53*B53*4</f>
        <v>0</v>
      </c>
    </row>
    <row r="54" spans="1:11" x14ac:dyDescent="0.2">
      <c r="A54" s="34" t="s">
        <v>63</v>
      </c>
      <c r="B54" s="16">
        <v>1</v>
      </c>
      <c r="C54" s="16" t="s">
        <v>8</v>
      </c>
      <c r="D54" s="101"/>
      <c r="E54" s="80">
        <f t="shared" si="3"/>
        <v>0</v>
      </c>
    </row>
    <row r="55" spans="1:11" x14ac:dyDescent="0.2">
      <c r="A55" s="34" t="s">
        <v>52</v>
      </c>
      <c r="B55" s="16">
        <v>1</v>
      </c>
      <c r="C55" s="16" t="s">
        <v>51</v>
      </c>
      <c r="D55" s="101"/>
      <c r="E55" s="80">
        <f>D55*B55*4</f>
        <v>0</v>
      </c>
    </row>
    <row r="56" spans="1:11" x14ac:dyDescent="0.2">
      <c r="A56" s="34" t="s">
        <v>119</v>
      </c>
      <c r="B56" s="16">
        <v>1</v>
      </c>
      <c r="C56" s="16" t="s">
        <v>51</v>
      </c>
      <c r="D56" s="101"/>
      <c r="E56" s="80">
        <f>D56*B56*4</f>
        <v>0</v>
      </c>
    </row>
    <row r="57" spans="1:11" x14ac:dyDescent="0.2">
      <c r="A57" s="34" t="s">
        <v>120</v>
      </c>
      <c r="B57" s="16">
        <v>1</v>
      </c>
      <c r="C57" s="16" t="s">
        <v>51</v>
      </c>
      <c r="D57" s="101"/>
      <c r="E57" s="80">
        <f>D57*B57*4</f>
        <v>0</v>
      </c>
    </row>
    <row r="58" spans="1:11" x14ac:dyDescent="0.2">
      <c r="A58" s="34" t="s">
        <v>53</v>
      </c>
      <c r="B58" s="16">
        <v>1</v>
      </c>
      <c r="C58" s="16" t="s">
        <v>57</v>
      </c>
      <c r="D58" s="101"/>
      <c r="E58" s="80">
        <f>D58*B58*2</f>
        <v>0</v>
      </c>
    </row>
    <row r="59" spans="1:11" x14ac:dyDescent="0.2">
      <c r="A59" s="34" t="s">
        <v>121</v>
      </c>
      <c r="B59" s="16">
        <v>1</v>
      </c>
      <c r="C59" s="16" t="s">
        <v>47</v>
      </c>
      <c r="D59" s="101"/>
      <c r="E59" s="80">
        <f>D59*B59</f>
        <v>0</v>
      </c>
    </row>
    <row r="60" spans="1:11" ht="15" x14ac:dyDescent="0.25">
      <c r="A60" s="119" t="s">
        <v>99</v>
      </c>
      <c r="B60" s="115"/>
      <c r="C60" s="116"/>
      <c r="D60" s="35"/>
      <c r="E60" s="81">
        <f>SUM(E34:E59)</f>
        <v>0</v>
      </c>
      <c r="F60" s="24"/>
      <c r="G60" s="24"/>
      <c r="H60" s="24"/>
      <c r="I60" s="24"/>
      <c r="J60" s="37"/>
      <c r="K60" s="64"/>
    </row>
    <row r="61" spans="1:11" ht="15" x14ac:dyDescent="0.25">
      <c r="A61" s="114" t="s">
        <v>109</v>
      </c>
      <c r="B61" s="115"/>
      <c r="C61" s="116"/>
      <c r="D61" s="132">
        <v>0</v>
      </c>
      <c r="E61" s="133"/>
      <c r="F61" s="24"/>
      <c r="G61" s="24"/>
      <c r="H61" s="24"/>
      <c r="I61" s="24"/>
      <c r="J61" s="37"/>
      <c r="K61" s="64"/>
    </row>
    <row r="62" spans="1:11" ht="15" x14ac:dyDescent="0.25">
      <c r="A62" s="119" t="s">
        <v>44</v>
      </c>
      <c r="B62" s="115"/>
      <c r="C62" s="116"/>
      <c r="D62" s="9"/>
      <c r="E62" s="23">
        <f>E60*D61+E60</f>
        <v>0</v>
      </c>
      <c r="F62" s="24"/>
      <c r="G62" s="24"/>
      <c r="H62" s="24"/>
      <c r="I62" s="24"/>
      <c r="J62" s="37"/>
      <c r="K62" s="27"/>
    </row>
    <row r="63" spans="1:11" ht="15" x14ac:dyDescent="0.25">
      <c r="A63" s="114" t="s">
        <v>112</v>
      </c>
      <c r="B63" s="115"/>
      <c r="C63" s="116"/>
      <c r="D63" s="132">
        <v>0</v>
      </c>
      <c r="E63" s="133"/>
      <c r="F63" s="24"/>
      <c r="G63" s="24"/>
      <c r="H63" s="24"/>
      <c r="I63" s="24"/>
      <c r="J63" s="37"/>
      <c r="K63" s="27"/>
    </row>
    <row r="64" spans="1:11" ht="15" x14ac:dyDescent="0.25">
      <c r="A64" s="119" t="s">
        <v>101</v>
      </c>
      <c r="B64" s="115"/>
      <c r="C64" s="116"/>
      <c r="D64" s="9"/>
      <c r="E64" s="23">
        <f>E62*D63+E62</f>
        <v>0</v>
      </c>
      <c r="F64" s="24"/>
      <c r="G64" s="24"/>
      <c r="H64" s="24"/>
      <c r="I64" s="24"/>
      <c r="J64" s="37"/>
      <c r="K64" s="27"/>
    </row>
    <row r="65" spans="1:11" ht="15" x14ac:dyDescent="0.25">
      <c r="A65" s="114" t="s">
        <v>111</v>
      </c>
      <c r="B65" s="115"/>
      <c r="C65" s="116"/>
      <c r="D65" s="117">
        <v>0</v>
      </c>
      <c r="E65" s="118"/>
      <c r="F65" s="24"/>
      <c r="G65" s="24"/>
      <c r="H65" s="24"/>
      <c r="I65" s="24"/>
      <c r="J65" s="37"/>
      <c r="K65" s="27"/>
    </row>
    <row r="66" spans="1:11" ht="15" x14ac:dyDescent="0.25">
      <c r="A66" s="119" t="s">
        <v>102</v>
      </c>
      <c r="B66" s="115"/>
      <c r="C66" s="116"/>
      <c r="D66" s="9"/>
      <c r="E66" s="81">
        <f>E64*D65+E64</f>
        <v>0</v>
      </c>
      <c r="F66" s="24"/>
      <c r="G66" s="24"/>
      <c r="H66" s="24"/>
      <c r="I66" s="24"/>
      <c r="J66" s="37"/>
      <c r="K66" s="27"/>
    </row>
    <row r="67" spans="1:11" ht="15" x14ac:dyDescent="0.25">
      <c r="A67" s="114" t="s">
        <v>110</v>
      </c>
      <c r="B67" s="115"/>
      <c r="C67" s="116"/>
      <c r="D67" s="117">
        <v>0</v>
      </c>
      <c r="E67" s="118"/>
      <c r="F67" s="24"/>
      <c r="G67" s="24"/>
      <c r="H67" s="24"/>
      <c r="I67" s="24"/>
      <c r="J67" s="37"/>
      <c r="K67" s="27"/>
    </row>
    <row r="68" spans="1:11" ht="15.75" thickBot="1" x14ac:dyDescent="0.3">
      <c r="A68" s="120" t="s">
        <v>103</v>
      </c>
      <c r="B68" s="121"/>
      <c r="C68" s="122"/>
      <c r="D68" s="38"/>
      <c r="E68" s="82">
        <f>E66*D67+E66</f>
        <v>0</v>
      </c>
      <c r="F68" s="24"/>
      <c r="G68" s="24"/>
      <c r="H68" s="24"/>
      <c r="I68" s="24"/>
      <c r="J68" s="37"/>
      <c r="K68" s="27"/>
    </row>
    <row r="69" spans="1:11" ht="27.75" customHeight="1" thickBot="1" x14ac:dyDescent="0.3">
      <c r="A69" s="123" t="s">
        <v>206</v>
      </c>
      <c r="B69" s="124"/>
      <c r="C69" s="124"/>
      <c r="D69" s="125"/>
      <c r="E69" s="83">
        <f>E60+E62+E64+E66+E68</f>
        <v>0</v>
      </c>
      <c r="F69" s="41"/>
      <c r="G69" s="41"/>
      <c r="H69" s="41"/>
      <c r="I69" s="41"/>
      <c r="J69" s="42"/>
      <c r="K69" s="65"/>
    </row>
    <row r="70" spans="1:11" x14ac:dyDescent="0.2">
      <c r="A70" s="113" t="s">
        <v>10</v>
      </c>
      <c r="B70" s="113"/>
      <c r="C70" s="113"/>
      <c r="D70" s="113"/>
      <c r="E70" s="113"/>
      <c r="F70" s="113"/>
      <c r="G70" s="29"/>
      <c r="H70" s="29"/>
    </row>
    <row r="71" spans="1:11" ht="15" x14ac:dyDescent="0.25">
      <c r="A71" s="3" t="s">
        <v>43</v>
      </c>
      <c r="B71" s="3" t="s">
        <v>199</v>
      </c>
      <c r="C71" s="30" t="s">
        <v>50</v>
      </c>
      <c r="D71" s="3" t="s">
        <v>198</v>
      </c>
      <c r="E71" s="3" t="s">
        <v>60</v>
      </c>
    </row>
    <row r="72" spans="1:11" ht="42.75" x14ac:dyDescent="0.2">
      <c r="A72" s="15" t="s">
        <v>104</v>
      </c>
      <c r="B72" s="44">
        <v>500</v>
      </c>
      <c r="C72" s="43" t="s">
        <v>8</v>
      </c>
      <c r="D72" s="98">
        <v>0</v>
      </c>
      <c r="E72" s="76">
        <f>D72*B72*12</f>
        <v>0</v>
      </c>
    </row>
    <row r="73" spans="1:11" x14ac:dyDescent="0.2">
      <c r="A73" s="45" t="s">
        <v>77</v>
      </c>
      <c r="B73" s="32"/>
      <c r="C73" s="43"/>
      <c r="D73" s="46"/>
      <c r="E73" s="76">
        <f>SUM(E72:E72)</f>
        <v>0</v>
      </c>
      <c r="F73" s="47"/>
    </row>
    <row r="74" spans="1:11" ht="15" x14ac:dyDescent="0.25">
      <c r="A74" s="126" t="s">
        <v>100</v>
      </c>
      <c r="B74" s="127"/>
      <c r="C74" s="127"/>
      <c r="D74" s="128"/>
      <c r="E74" s="95">
        <v>0</v>
      </c>
      <c r="F74" s="47"/>
    </row>
    <row r="75" spans="1:11" x14ac:dyDescent="0.2">
      <c r="A75" s="48" t="s">
        <v>37</v>
      </c>
      <c r="B75" s="49"/>
      <c r="C75" s="9"/>
      <c r="D75" s="9"/>
      <c r="E75" s="23">
        <f>E73*E74+E73</f>
        <v>0</v>
      </c>
      <c r="F75" s="24"/>
      <c r="G75" s="24"/>
      <c r="H75" s="24"/>
      <c r="I75" s="24"/>
      <c r="J75" s="37"/>
      <c r="K75" s="50"/>
    </row>
    <row r="76" spans="1:11" ht="15" x14ac:dyDescent="0.25">
      <c r="A76" s="51" t="s">
        <v>100</v>
      </c>
      <c r="B76" s="52"/>
      <c r="C76" s="53"/>
      <c r="D76" s="54"/>
      <c r="E76" s="96">
        <v>0</v>
      </c>
      <c r="F76" s="24"/>
      <c r="G76" s="24"/>
      <c r="H76" s="24"/>
      <c r="I76" s="24"/>
      <c r="J76" s="37"/>
      <c r="K76" s="50"/>
    </row>
    <row r="77" spans="1:11" x14ac:dyDescent="0.2">
      <c r="A77" s="48" t="s">
        <v>38</v>
      </c>
      <c r="B77" s="49"/>
      <c r="C77" s="9"/>
      <c r="D77" s="9"/>
      <c r="E77" s="23">
        <f>E75*E76+E75</f>
        <v>0</v>
      </c>
      <c r="F77" s="24"/>
      <c r="G77" s="24"/>
      <c r="H77" s="24"/>
      <c r="I77" s="24"/>
      <c r="J77" s="37"/>
      <c r="K77" s="50"/>
    </row>
    <row r="78" spans="1:11" ht="15" x14ac:dyDescent="0.25">
      <c r="A78" s="51" t="s">
        <v>100</v>
      </c>
      <c r="B78" s="52"/>
      <c r="C78" s="53"/>
      <c r="D78" s="54"/>
      <c r="E78" s="96">
        <v>0</v>
      </c>
      <c r="F78" s="24"/>
      <c r="G78" s="24"/>
      <c r="H78" s="24"/>
      <c r="I78" s="24"/>
      <c r="J78" s="37"/>
      <c r="K78" s="50"/>
    </row>
    <row r="79" spans="1:11" x14ac:dyDescent="0.2">
      <c r="A79" s="48" t="s">
        <v>39</v>
      </c>
      <c r="B79" s="49"/>
      <c r="C79" s="9"/>
      <c r="D79" s="9"/>
      <c r="E79" s="23">
        <f>E77*E78+E77</f>
        <v>0</v>
      </c>
      <c r="F79" s="24"/>
      <c r="G79" s="24"/>
      <c r="H79" s="24"/>
      <c r="I79" s="24"/>
      <c r="J79" s="37"/>
      <c r="K79" s="50"/>
    </row>
    <row r="80" spans="1:11" ht="15" x14ac:dyDescent="0.25">
      <c r="A80" s="126" t="s">
        <v>100</v>
      </c>
      <c r="B80" s="127"/>
      <c r="C80" s="127"/>
      <c r="D80" s="127"/>
      <c r="E80" s="97">
        <v>0</v>
      </c>
      <c r="F80" s="24"/>
      <c r="G80" s="24"/>
      <c r="H80" s="24"/>
      <c r="I80" s="24"/>
      <c r="J80" s="37"/>
      <c r="K80" s="50"/>
    </row>
    <row r="81" spans="1:11" ht="16.5" customHeight="1" thickBot="1" x14ac:dyDescent="0.25">
      <c r="A81" s="55" t="s">
        <v>40</v>
      </c>
      <c r="B81" s="56"/>
      <c r="C81" s="38"/>
      <c r="D81" s="38"/>
      <c r="E81" s="82">
        <f>E79*E80+E79</f>
        <v>0</v>
      </c>
      <c r="F81" s="24"/>
      <c r="G81" s="24"/>
      <c r="H81" s="24"/>
      <c r="I81" s="24"/>
      <c r="J81" s="37"/>
      <c r="K81" s="50"/>
    </row>
    <row r="82" spans="1:11" ht="28.5" customHeight="1" thickBot="1" x14ac:dyDescent="0.3">
      <c r="A82" s="57" t="s">
        <v>142</v>
      </c>
      <c r="B82" s="58"/>
      <c r="C82" s="59"/>
      <c r="D82" s="59"/>
      <c r="E82" s="83">
        <f>E73+E75+E77+E79+E81</f>
        <v>0</v>
      </c>
      <c r="F82" s="41"/>
      <c r="G82" s="41"/>
      <c r="H82" s="41"/>
      <c r="I82" s="41"/>
      <c r="J82" s="42"/>
      <c r="K82" s="47"/>
    </row>
    <row r="83" spans="1:11" ht="15" x14ac:dyDescent="0.25">
      <c r="A83" s="129"/>
      <c r="B83" s="129"/>
      <c r="C83" s="129"/>
      <c r="D83" s="129"/>
      <c r="E83" s="129"/>
      <c r="F83" s="129"/>
      <c r="G83" s="60"/>
      <c r="H83" s="60"/>
    </row>
    <row r="84" spans="1:11" x14ac:dyDescent="0.2">
      <c r="A84" s="113" t="s">
        <v>143</v>
      </c>
      <c r="B84" s="113"/>
      <c r="C84" s="113"/>
      <c r="D84" s="113"/>
      <c r="E84" s="113"/>
      <c r="F84" s="113"/>
      <c r="G84" s="29"/>
      <c r="H84" s="29"/>
    </row>
    <row r="85" spans="1:11" x14ac:dyDescent="0.2">
      <c r="A85" s="61" t="s">
        <v>41</v>
      </c>
      <c r="B85" s="62"/>
      <c r="C85" s="62"/>
      <c r="D85" s="62"/>
      <c r="E85" s="63" t="s">
        <v>42</v>
      </c>
      <c r="F85" s="47"/>
    </row>
    <row r="86" spans="1:11" x14ac:dyDescent="0.2">
      <c r="A86" s="104" t="s">
        <v>144</v>
      </c>
      <c r="B86" s="104"/>
      <c r="C86" s="104"/>
      <c r="D86" s="105"/>
      <c r="E86" s="84">
        <f>K15</f>
        <v>0</v>
      </c>
      <c r="F86" s="47"/>
    </row>
    <row r="87" spans="1:11" x14ac:dyDescent="0.2">
      <c r="A87" s="106" t="s">
        <v>207</v>
      </c>
      <c r="B87" s="104"/>
      <c r="C87" s="104"/>
      <c r="D87" s="105"/>
      <c r="E87" s="84">
        <f>E30</f>
        <v>0</v>
      </c>
      <c r="F87" s="47"/>
    </row>
    <row r="88" spans="1:11" x14ac:dyDescent="0.2">
      <c r="A88" s="106" t="s">
        <v>208</v>
      </c>
      <c r="B88" s="104"/>
      <c r="C88" s="104"/>
      <c r="D88" s="105"/>
      <c r="E88" s="84">
        <f>E69</f>
        <v>0</v>
      </c>
      <c r="F88" s="47"/>
    </row>
    <row r="89" spans="1:11" ht="15" thickBot="1" x14ac:dyDescent="0.25">
      <c r="A89" s="107" t="s">
        <v>145</v>
      </c>
      <c r="B89" s="108"/>
      <c r="C89" s="108"/>
      <c r="D89" s="109"/>
      <c r="E89" s="66">
        <f>E82</f>
        <v>0</v>
      </c>
      <c r="F89" s="47"/>
    </row>
    <row r="90" spans="1:11" ht="15.75" customHeight="1" thickBot="1" x14ac:dyDescent="0.3">
      <c r="A90" s="110" t="s">
        <v>45</v>
      </c>
      <c r="B90" s="111"/>
      <c r="C90" s="111"/>
      <c r="D90" s="112"/>
      <c r="E90" s="85">
        <f>SUM(E86:E89)</f>
        <v>0</v>
      </c>
      <c r="F90" s="47"/>
    </row>
    <row r="91" spans="1:11" ht="15" thickBot="1" x14ac:dyDescent="0.25"/>
    <row r="92" spans="1:11" x14ac:dyDescent="0.2">
      <c r="A92" s="141"/>
      <c r="C92" s="141"/>
    </row>
    <row r="93" spans="1:11" x14ac:dyDescent="0.2">
      <c r="A93" s="142"/>
      <c r="C93" s="142"/>
    </row>
    <row r="94" spans="1:11" ht="15" thickBot="1" x14ac:dyDescent="0.25">
      <c r="A94" s="143"/>
      <c r="C94" s="143"/>
    </row>
    <row r="95" spans="1:11" x14ac:dyDescent="0.2">
      <c r="A95" s="2" t="s">
        <v>200</v>
      </c>
      <c r="C95" s="2" t="s">
        <v>201</v>
      </c>
    </row>
  </sheetData>
  <sheetProtection algorithmName="SHA-512" hashValue="o6Rq8GmL6kx04MqBEWLQK4oVvaHL13BjfIw+sLxZtzu1EN5KdhE/ZrpXzLiOMOHl8Juj6RVC+Sa63Pn+gBPymQ==" saltValue="3/npLS7rYif+9MW9HoTltg==" spinCount="100000" sheet="1" objects="1" scenarios="1"/>
  <mergeCells count="58">
    <mergeCell ref="A92:A94"/>
    <mergeCell ref="C92:C94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21:C21"/>
    <mergeCell ref="A22:C22"/>
    <mergeCell ref="D22:E22"/>
    <mergeCell ref="A23:C23"/>
    <mergeCell ref="A24:C24"/>
    <mergeCell ref="D24:E24"/>
    <mergeCell ref="A25:C25"/>
    <mergeCell ref="A26:C26"/>
    <mergeCell ref="D26:E26"/>
    <mergeCell ref="A64:C64"/>
    <mergeCell ref="A27:C27"/>
    <mergeCell ref="A28:C28"/>
    <mergeCell ref="D28:E28"/>
    <mergeCell ref="A29:C29"/>
    <mergeCell ref="A32:F32"/>
    <mergeCell ref="A60:C60"/>
    <mergeCell ref="A61:C61"/>
    <mergeCell ref="D61:E61"/>
    <mergeCell ref="A62:C62"/>
    <mergeCell ref="A63:C63"/>
    <mergeCell ref="D63:E63"/>
    <mergeCell ref="A84:F84"/>
    <mergeCell ref="A65:C65"/>
    <mergeCell ref="D65:E65"/>
    <mergeCell ref="A66:C66"/>
    <mergeCell ref="A67:C67"/>
    <mergeCell ref="D67:E67"/>
    <mergeCell ref="A68:C68"/>
    <mergeCell ref="A69:D69"/>
    <mergeCell ref="A70:F70"/>
    <mergeCell ref="A74:D74"/>
    <mergeCell ref="A80:D80"/>
    <mergeCell ref="A83:F83"/>
    <mergeCell ref="A86:D86"/>
    <mergeCell ref="A87:D87"/>
    <mergeCell ref="A88:D88"/>
    <mergeCell ref="A89:D89"/>
    <mergeCell ref="A90:D90"/>
  </mergeCells>
  <pageMargins left="0.7" right="0.7" top="0.75" bottom="0.75" header="0.3" footer="0.3"/>
  <pageSetup paperSize="8" scale="69" orientation="landscape" r:id="rId1"/>
  <rowBreaks count="1" manualBreakCount="1">
    <brk id="6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zoomScaleNormal="75" workbookViewId="0">
      <selection activeCell="I28" sqref="I28"/>
    </sheetView>
  </sheetViews>
  <sheetFormatPr defaultColWidth="9.140625" defaultRowHeight="14.25" x14ac:dyDescent="0.2"/>
  <cols>
    <col min="1" max="1" width="60.5703125" style="2" customWidth="1"/>
    <col min="2" max="2" width="11" style="2" customWidth="1"/>
    <col min="3" max="3" width="21.5703125" style="2" customWidth="1"/>
    <col min="4" max="4" width="17" style="2" customWidth="1"/>
    <col min="5" max="5" width="28.140625" style="2" customWidth="1"/>
    <col min="6" max="6" width="15.5703125" style="2" customWidth="1"/>
    <col min="7" max="7" width="19.5703125" style="2" customWidth="1"/>
    <col min="8" max="8" width="7.28515625" style="2" customWidth="1"/>
    <col min="9" max="10" width="13.5703125" style="2" customWidth="1"/>
    <col min="11" max="11" width="16.5703125" style="2" customWidth="1"/>
    <col min="12" max="16384" width="9.140625" style="2"/>
  </cols>
  <sheetData>
    <row r="1" spans="1:11" ht="23.25" x14ac:dyDescent="0.35">
      <c r="A1" s="144" t="s">
        <v>203</v>
      </c>
      <c r="B1" s="144"/>
      <c r="C1" s="144"/>
      <c r="D1" s="144"/>
      <c r="E1" s="144"/>
      <c r="F1" s="144"/>
      <c r="G1" s="144"/>
      <c r="H1" s="1"/>
      <c r="I1" s="1"/>
      <c r="J1" s="1"/>
    </row>
    <row r="2" spans="1:11" ht="24" thickBot="1" x14ac:dyDescent="0.4">
      <c r="A2" s="67" t="s">
        <v>74</v>
      </c>
      <c r="B2" s="67"/>
      <c r="C2" s="67"/>
      <c r="D2" s="67"/>
      <c r="E2" s="67"/>
      <c r="F2" s="67" t="s">
        <v>75</v>
      </c>
      <c r="G2" s="67"/>
      <c r="H2" s="1"/>
      <c r="I2" s="1"/>
      <c r="J2" s="1"/>
    </row>
    <row r="3" spans="1:11" ht="15" x14ac:dyDescent="0.25">
      <c r="A3" s="148" t="s">
        <v>123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0" x14ac:dyDescent="0.25">
      <c r="A4" s="3" t="s">
        <v>17</v>
      </c>
      <c r="B4" s="4" t="s">
        <v>86</v>
      </c>
      <c r="C4" s="4" t="s">
        <v>97</v>
      </c>
      <c r="D4" s="4" t="s">
        <v>87</v>
      </c>
      <c r="E4" s="145" t="s">
        <v>193</v>
      </c>
      <c r="F4" s="146"/>
      <c r="G4" s="146"/>
      <c r="H4" s="146"/>
      <c r="I4" s="146"/>
      <c r="J4" s="147"/>
      <c r="K4" s="4" t="s">
        <v>98</v>
      </c>
    </row>
    <row r="5" spans="1:11" ht="32.25" customHeight="1" x14ac:dyDescent="0.2">
      <c r="A5" s="5" t="s">
        <v>113</v>
      </c>
      <c r="B5" s="5">
        <v>1</v>
      </c>
      <c r="C5" s="100">
        <v>0</v>
      </c>
      <c r="D5" s="75">
        <f>C5*B5</f>
        <v>0</v>
      </c>
      <c r="E5" s="7"/>
      <c r="F5" s="66">
        <v>0</v>
      </c>
      <c r="G5" s="6">
        <f>F5*E5</f>
        <v>0</v>
      </c>
      <c r="H5" s="7"/>
      <c r="I5" s="66">
        <v>0</v>
      </c>
      <c r="J5" s="6">
        <f>I5*H5</f>
        <v>0</v>
      </c>
      <c r="K5" s="75">
        <f>D5*12</f>
        <v>0</v>
      </c>
    </row>
    <row r="6" spans="1:11" x14ac:dyDescent="0.2">
      <c r="A6" s="114" t="s">
        <v>92</v>
      </c>
      <c r="B6" s="116"/>
      <c r="C6" s="8"/>
      <c r="D6" s="9"/>
      <c r="E6" s="9"/>
      <c r="F6" s="9"/>
      <c r="G6" s="9"/>
      <c r="H6" s="9"/>
      <c r="I6" s="9"/>
      <c r="J6" s="9"/>
      <c r="K6" s="76">
        <f>K5</f>
        <v>0</v>
      </c>
    </row>
    <row r="7" spans="1:11" ht="15" x14ac:dyDescent="0.25">
      <c r="A7" s="114" t="s">
        <v>108</v>
      </c>
      <c r="B7" s="116"/>
      <c r="C7" s="150">
        <v>0</v>
      </c>
      <c r="D7" s="151"/>
      <c r="E7" s="151"/>
      <c r="F7" s="151"/>
      <c r="G7" s="151"/>
      <c r="H7" s="151"/>
      <c r="I7" s="151"/>
      <c r="J7" s="151"/>
      <c r="K7" s="152"/>
    </row>
    <row r="8" spans="1:11" x14ac:dyDescent="0.2">
      <c r="A8" s="114" t="s">
        <v>93</v>
      </c>
      <c r="B8" s="116"/>
      <c r="C8" s="10"/>
      <c r="D8" s="11"/>
      <c r="E8" s="11"/>
      <c r="F8" s="9"/>
      <c r="G8" s="9"/>
      <c r="H8" s="9"/>
      <c r="I8" s="9"/>
      <c r="J8" s="9"/>
      <c r="K8" s="76">
        <f>K6*C7+K6</f>
        <v>0</v>
      </c>
    </row>
    <row r="9" spans="1:11" ht="15" x14ac:dyDescent="0.25">
      <c r="A9" s="114" t="s">
        <v>105</v>
      </c>
      <c r="B9" s="116"/>
      <c r="C9" s="137">
        <v>0</v>
      </c>
      <c r="D9" s="138"/>
      <c r="E9" s="138"/>
      <c r="F9" s="138"/>
      <c r="G9" s="138"/>
      <c r="H9" s="138"/>
      <c r="I9" s="138"/>
      <c r="J9" s="138"/>
      <c r="K9" s="139"/>
    </row>
    <row r="10" spans="1:11" x14ac:dyDescent="0.2">
      <c r="A10" s="114" t="s">
        <v>94</v>
      </c>
      <c r="B10" s="116"/>
      <c r="C10" s="10"/>
      <c r="D10" s="11"/>
      <c r="E10" s="11"/>
      <c r="F10" s="9"/>
      <c r="G10" s="9"/>
      <c r="H10" s="9"/>
      <c r="I10" s="9"/>
      <c r="J10" s="9"/>
      <c r="K10" s="76">
        <f>K8*C9+K8</f>
        <v>0</v>
      </c>
    </row>
    <row r="11" spans="1:11" ht="15" x14ac:dyDescent="0.25">
      <c r="A11" s="114" t="s">
        <v>107</v>
      </c>
      <c r="B11" s="116"/>
      <c r="C11" s="137">
        <v>0</v>
      </c>
      <c r="D11" s="138"/>
      <c r="E11" s="138"/>
      <c r="F11" s="138"/>
      <c r="G11" s="138"/>
      <c r="H11" s="138"/>
      <c r="I11" s="138"/>
      <c r="J11" s="138"/>
      <c r="K11" s="139"/>
    </row>
    <row r="12" spans="1:11" x14ac:dyDescent="0.2">
      <c r="A12" s="114" t="s">
        <v>95</v>
      </c>
      <c r="B12" s="116"/>
      <c r="C12" s="10"/>
      <c r="D12" s="11"/>
      <c r="E12" s="11"/>
      <c r="F12" s="9"/>
      <c r="G12" s="9"/>
      <c r="H12" s="9"/>
      <c r="I12" s="9"/>
      <c r="J12" s="9"/>
      <c r="K12" s="76">
        <f>K10*C11+K10</f>
        <v>0</v>
      </c>
    </row>
    <row r="13" spans="1:11" ht="15" x14ac:dyDescent="0.25">
      <c r="A13" s="114" t="s">
        <v>106</v>
      </c>
      <c r="B13" s="116"/>
      <c r="C13" s="137">
        <v>0</v>
      </c>
      <c r="D13" s="138"/>
      <c r="E13" s="138"/>
      <c r="F13" s="138"/>
      <c r="G13" s="138"/>
      <c r="H13" s="138"/>
      <c r="I13" s="138"/>
      <c r="J13" s="138"/>
      <c r="K13" s="139"/>
    </row>
    <row r="14" spans="1:11" x14ac:dyDescent="0.2">
      <c r="A14" s="114" t="s">
        <v>96</v>
      </c>
      <c r="B14" s="116"/>
      <c r="C14" s="8"/>
      <c r="D14" s="9"/>
      <c r="E14" s="9"/>
      <c r="F14" s="9"/>
      <c r="G14" s="9"/>
      <c r="H14" s="9"/>
      <c r="I14" s="9"/>
      <c r="J14" s="9"/>
      <c r="K14" s="76">
        <f>K12*C13+K12</f>
        <v>0</v>
      </c>
    </row>
    <row r="15" spans="1:11" ht="15" x14ac:dyDescent="0.25">
      <c r="A15" s="12" t="s">
        <v>148</v>
      </c>
      <c r="B15" s="12"/>
      <c r="C15" s="9"/>
      <c r="D15" s="9"/>
      <c r="E15" s="9"/>
      <c r="F15" s="12"/>
      <c r="G15" s="12"/>
      <c r="H15" s="12"/>
      <c r="I15" s="12"/>
      <c r="J15" s="12"/>
      <c r="K15" s="77">
        <f>K6+K8+K10+K12+K14</f>
        <v>0</v>
      </c>
    </row>
    <row r="16" spans="1:11" ht="15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x14ac:dyDescent="0.2">
      <c r="A17" s="113" t="s">
        <v>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30" x14ac:dyDescent="0.25">
      <c r="A18" s="13" t="s">
        <v>65</v>
      </c>
      <c r="B18" s="14" t="s">
        <v>23</v>
      </c>
      <c r="C18" s="14" t="s">
        <v>50</v>
      </c>
      <c r="D18" s="102" t="s">
        <v>204</v>
      </c>
      <c r="E18" s="3" t="s">
        <v>60</v>
      </c>
    </row>
    <row r="19" spans="1:11" x14ac:dyDescent="0.2">
      <c r="A19" s="15" t="s">
        <v>78</v>
      </c>
      <c r="B19" s="16">
        <v>4</v>
      </c>
      <c r="C19" s="16" t="s">
        <v>8</v>
      </c>
      <c r="D19" s="99"/>
      <c r="E19" s="76">
        <f>B19*D19*12</f>
        <v>0</v>
      </c>
    </row>
    <row r="20" spans="1:11" ht="28.5" x14ac:dyDescent="0.2">
      <c r="A20" s="15" t="s">
        <v>1</v>
      </c>
      <c r="B20" s="16">
        <v>3</v>
      </c>
      <c r="C20" s="17" t="s">
        <v>88</v>
      </c>
      <c r="D20" s="99"/>
      <c r="E20" s="76">
        <f t="shared" ref="E20:E28" si="0">B20*D20*12</f>
        <v>0</v>
      </c>
    </row>
    <row r="21" spans="1:11" x14ac:dyDescent="0.2">
      <c r="A21" s="15" t="s">
        <v>2</v>
      </c>
      <c r="B21" s="16">
        <v>3</v>
      </c>
      <c r="C21" s="16" t="s">
        <v>89</v>
      </c>
      <c r="D21" s="99"/>
      <c r="E21" s="76">
        <f t="shared" si="0"/>
        <v>0</v>
      </c>
    </row>
    <row r="22" spans="1:11" x14ac:dyDescent="0.2">
      <c r="A22" s="15" t="s">
        <v>58</v>
      </c>
      <c r="B22" s="16">
        <v>4</v>
      </c>
      <c r="C22" s="16" t="s">
        <v>59</v>
      </c>
      <c r="D22" s="99"/>
      <c r="E22" s="76">
        <f t="shared" si="0"/>
        <v>0</v>
      </c>
    </row>
    <row r="23" spans="1:11" x14ac:dyDescent="0.2">
      <c r="A23" s="15" t="s">
        <v>66</v>
      </c>
      <c r="B23" s="16">
        <v>5</v>
      </c>
      <c r="C23" s="16" t="s">
        <v>11</v>
      </c>
      <c r="D23" s="99"/>
      <c r="E23" s="76">
        <f>B23*D23</f>
        <v>0</v>
      </c>
    </row>
    <row r="24" spans="1:11" ht="28.5" x14ac:dyDescent="0.2">
      <c r="A24" s="15" t="s">
        <v>3</v>
      </c>
      <c r="B24" s="16">
        <v>3</v>
      </c>
      <c r="C24" s="17" t="s">
        <v>169</v>
      </c>
      <c r="D24" s="99"/>
      <c r="E24" s="76">
        <f t="shared" si="0"/>
        <v>0</v>
      </c>
    </row>
    <row r="25" spans="1:11" ht="28.5" x14ac:dyDescent="0.2">
      <c r="A25" s="15" t="s">
        <v>4</v>
      </c>
      <c r="B25" s="16">
        <v>3</v>
      </c>
      <c r="C25" s="17" t="s">
        <v>169</v>
      </c>
      <c r="D25" s="99"/>
      <c r="E25" s="76">
        <f t="shared" si="0"/>
        <v>0</v>
      </c>
    </row>
    <row r="26" spans="1:11" ht="28.5" x14ac:dyDescent="0.2">
      <c r="A26" s="18" t="s">
        <v>5</v>
      </c>
      <c r="B26" s="19">
        <v>4</v>
      </c>
      <c r="C26" s="17" t="s">
        <v>88</v>
      </c>
      <c r="D26" s="99"/>
      <c r="E26" s="76">
        <f t="shared" si="0"/>
        <v>0</v>
      </c>
    </row>
    <row r="27" spans="1:11" x14ac:dyDescent="0.2">
      <c r="A27" s="18" t="s">
        <v>6</v>
      </c>
      <c r="B27" s="19">
        <v>4</v>
      </c>
      <c r="C27" s="17" t="s">
        <v>89</v>
      </c>
      <c r="D27" s="99"/>
      <c r="E27" s="76">
        <f t="shared" si="0"/>
        <v>0</v>
      </c>
    </row>
    <row r="28" spans="1:11" x14ac:dyDescent="0.2">
      <c r="A28" s="18" t="s">
        <v>67</v>
      </c>
      <c r="B28" s="16">
        <v>5</v>
      </c>
      <c r="C28" s="16" t="s">
        <v>9</v>
      </c>
      <c r="D28" s="99"/>
      <c r="E28" s="76">
        <f t="shared" si="0"/>
        <v>0</v>
      </c>
    </row>
    <row r="29" spans="1:11" x14ac:dyDescent="0.2">
      <c r="A29" s="18" t="s">
        <v>174</v>
      </c>
      <c r="B29" s="16">
        <v>5</v>
      </c>
      <c r="C29" s="16" t="s">
        <v>11</v>
      </c>
      <c r="D29" s="99"/>
      <c r="E29" s="76">
        <f>B29*D29</f>
        <v>0</v>
      </c>
    </row>
    <row r="30" spans="1:11" ht="19.5" customHeight="1" x14ac:dyDescent="0.2">
      <c r="A30" s="18" t="s">
        <v>7</v>
      </c>
      <c r="B30" s="16">
        <v>3</v>
      </c>
      <c r="C30" s="17" t="s">
        <v>48</v>
      </c>
      <c r="D30" s="99"/>
      <c r="E30" s="76">
        <f>B30*D30*24</f>
        <v>0</v>
      </c>
    </row>
    <row r="31" spans="1:11" ht="28.5" x14ac:dyDescent="0.2">
      <c r="A31" s="18" t="s">
        <v>175</v>
      </c>
      <c r="B31" s="16">
        <v>188</v>
      </c>
      <c r="C31" s="20" t="s">
        <v>114</v>
      </c>
      <c r="D31" s="99"/>
      <c r="E31" s="76">
        <f>B31*D31*2</f>
        <v>0</v>
      </c>
    </row>
    <row r="32" spans="1:11" x14ac:dyDescent="0.2">
      <c r="A32" s="18" t="s">
        <v>192</v>
      </c>
      <c r="B32" s="16">
        <v>50</v>
      </c>
      <c r="C32" s="16" t="s">
        <v>30</v>
      </c>
      <c r="D32" s="99"/>
      <c r="E32" s="76">
        <f>B32*D32</f>
        <v>0</v>
      </c>
    </row>
    <row r="33" spans="1:10" x14ac:dyDescent="0.2">
      <c r="A33" s="114" t="s">
        <v>91</v>
      </c>
      <c r="B33" s="115"/>
      <c r="C33" s="116"/>
      <c r="D33" s="21"/>
      <c r="E33" s="78">
        <f>SUM(E19:E32)</f>
        <v>0</v>
      </c>
    </row>
    <row r="34" spans="1:10" ht="15" x14ac:dyDescent="0.25">
      <c r="A34" s="114" t="s">
        <v>109</v>
      </c>
      <c r="B34" s="115"/>
      <c r="C34" s="116"/>
      <c r="D34" s="130">
        <v>0</v>
      </c>
      <c r="E34" s="131"/>
    </row>
    <row r="35" spans="1:10" ht="15" x14ac:dyDescent="0.25">
      <c r="A35" s="134" t="s">
        <v>18</v>
      </c>
      <c r="B35" s="127"/>
      <c r="C35" s="128"/>
      <c r="D35" s="22"/>
      <c r="E35" s="23">
        <f>E33*D34+E33</f>
        <v>0</v>
      </c>
      <c r="F35" s="24"/>
      <c r="G35" s="24"/>
      <c r="H35" s="24"/>
    </row>
    <row r="36" spans="1:10" ht="15" x14ac:dyDescent="0.25">
      <c r="A36" s="114" t="s">
        <v>112</v>
      </c>
      <c r="B36" s="115"/>
      <c r="C36" s="116"/>
      <c r="D36" s="135">
        <v>0</v>
      </c>
      <c r="E36" s="136"/>
      <c r="F36" s="24"/>
      <c r="G36" s="24"/>
      <c r="H36" s="24"/>
    </row>
    <row r="37" spans="1:10" ht="15" x14ac:dyDescent="0.25">
      <c r="A37" s="114" t="s">
        <v>19</v>
      </c>
      <c r="B37" s="115"/>
      <c r="C37" s="116"/>
      <c r="D37" s="22"/>
      <c r="E37" s="78">
        <f>E35*D36+E35</f>
        <v>0</v>
      </c>
      <c r="F37" s="24"/>
      <c r="G37" s="24"/>
      <c r="H37" s="24"/>
    </row>
    <row r="38" spans="1:10" ht="15" x14ac:dyDescent="0.25">
      <c r="A38" s="114" t="s">
        <v>111</v>
      </c>
      <c r="B38" s="115"/>
      <c r="C38" s="116"/>
      <c r="D38" s="130">
        <v>0</v>
      </c>
      <c r="E38" s="131"/>
      <c r="F38" s="24"/>
      <c r="G38" s="24"/>
      <c r="H38" s="24"/>
    </row>
    <row r="39" spans="1:10" ht="15" x14ac:dyDescent="0.25">
      <c r="A39" s="114" t="s">
        <v>20</v>
      </c>
      <c r="B39" s="115"/>
      <c r="C39" s="116"/>
      <c r="D39" s="22"/>
      <c r="E39" s="78">
        <f>E37*D38+E37</f>
        <v>0</v>
      </c>
      <c r="F39" s="24"/>
      <c r="G39" s="24"/>
      <c r="H39" s="24"/>
    </row>
    <row r="40" spans="1:10" ht="15" x14ac:dyDescent="0.25">
      <c r="A40" s="114" t="s">
        <v>110</v>
      </c>
      <c r="B40" s="115"/>
      <c r="C40" s="116"/>
      <c r="D40" s="130">
        <v>0</v>
      </c>
      <c r="E40" s="131"/>
      <c r="F40" s="24"/>
      <c r="G40" s="24"/>
      <c r="H40" s="24"/>
    </row>
    <row r="41" spans="1:10" x14ac:dyDescent="0.2">
      <c r="A41" s="114" t="s">
        <v>21</v>
      </c>
      <c r="B41" s="115"/>
      <c r="C41" s="116"/>
      <c r="D41" s="21"/>
      <c r="E41" s="23">
        <f>E39*D40+E39</f>
        <v>0</v>
      </c>
      <c r="F41" s="24"/>
      <c r="G41" s="24"/>
      <c r="H41" s="24"/>
    </row>
    <row r="42" spans="1:10" ht="15" x14ac:dyDescent="0.25">
      <c r="A42" s="12" t="s">
        <v>147</v>
      </c>
      <c r="B42" s="12"/>
      <c r="C42" s="12"/>
      <c r="D42" s="26"/>
      <c r="E42" s="79">
        <f>E33+E35+E37+E39+E41</f>
        <v>0</v>
      </c>
      <c r="F42" s="27"/>
      <c r="G42" s="27"/>
      <c r="H42" s="27"/>
      <c r="I42" s="28"/>
    </row>
    <row r="43" spans="1:10" ht="1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2">
      <c r="A44" s="113" t="s">
        <v>31</v>
      </c>
      <c r="B44" s="113"/>
      <c r="C44" s="113"/>
      <c r="D44" s="113"/>
      <c r="E44" s="113"/>
      <c r="F44" s="113"/>
      <c r="G44" s="91"/>
      <c r="H44" s="91"/>
    </row>
    <row r="45" spans="1:10" ht="30" x14ac:dyDescent="0.25">
      <c r="A45" s="30" t="s">
        <v>22</v>
      </c>
      <c r="B45" s="30" t="s">
        <v>23</v>
      </c>
      <c r="C45" s="31" t="s">
        <v>50</v>
      </c>
      <c r="D45" s="103" t="s">
        <v>205</v>
      </c>
      <c r="E45" s="31" t="s">
        <v>79</v>
      </c>
    </row>
    <row r="46" spans="1:10" x14ac:dyDescent="0.2">
      <c r="A46" s="33" t="s">
        <v>49</v>
      </c>
      <c r="B46" s="16">
        <v>1</v>
      </c>
      <c r="C46" s="16" t="s">
        <v>47</v>
      </c>
      <c r="D46" s="101">
        <v>0</v>
      </c>
      <c r="E46" s="80">
        <f>D46*B46</f>
        <v>0</v>
      </c>
    </row>
    <row r="47" spans="1:10" x14ac:dyDescent="0.2">
      <c r="A47" s="33" t="s">
        <v>24</v>
      </c>
      <c r="B47" s="16">
        <v>1</v>
      </c>
      <c r="C47" s="16" t="s">
        <v>51</v>
      </c>
      <c r="D47" s="101">
        <v>0</v>
      </c>
      <c r="E47" s="80">
        <f t="shared" ref="E47:E48" si="1">D47*B47*4</f>
        <v>0</v>
      </c>
    </row>
    <row r="48" spans="1:10" x14ac:dyDescent="0.2">
      <c r="A48" s="33" t="s">
        <v>25</v>
      </c>
      <c r="B48" s="16">
        <v>1</v>
      </c>
      <c r="C48" s="16" t="s">
        <v>51</v>
      </c>
      <c r="D48" s="101">
        <v>0</v>
      </c>
      <c r="E48" s="80">
        <f t="shared" si="1"/>
        <v>0</v>
      </c>
    </row>
    <row r="49" spans="1:5" x14ac:dyDescent="0.2">
      <c r="A49" s="34" t="s">
        <v>26</v>
      </c>
      <c r="B49" s="16">
        <v>1</v>
      </c>
      <c r="C49" s="16" t="s">
        <v>80</v>
      </c>
      <c r="D49" s="101">
        <v>0</v>
      </c>
      <c r="E49" s="80">
        <f>D49*B49</f>
        <v>0</v>
      </c>
    </row>
    <row r="50" spans="1:5" x14ac:dyDescent="0.2">
      <c r="A50" s="34" t="s">
        <v>28</v>
      </c>
      <c r="B50" s="16">
        <v>1</v>
      </c>
      <c r="C50" s="16" t="s">
        <v>47</v>
      </c>
      <c r="D50" s="101">
        <v>0</v>
      </c>
      <c r="E50" s="80">
        <f>D50*B50</f>
        <v>0</v>
      </c>
    </row>
    <row r="51" spans="1:5" x14ac:dyDescent="0.2">
      <c r="A51" s="34" t="s">
        <v>122</v>
      </c>
      <c r="B51" s="16">
        <v>1</v>
      </c>
      <c r="C51" s="16" t="s">
        <v>47</v>
      </c>
      <c r="D51" s="101">
        <v>0</v>
      </c>
      <c r="E51" s="80">
        <f t="shared" ref="E51:E53" si="2">D51*B51</f>
        <v>0</v>
      </c>
    </row>
    <row r="52" spans="1:5" x14ac:dyDescent="0.2">
      <c r="A52" s="34" t="s">
        <v>55</v>
      </c>
      <c r="B52" s="16">
        <v>1</v>
      </c>
      <c r="C52" s="16" t="s">
        <v>47</v>
      </c>
      <c r="D52" s="101">
        <v>0</v>
      </c>
      <c r="E52" s="80">
        <f t="shared" si="2"/>
        <v>0</v>
      </c>
    </row>
    <row r="53" spans="1:5" x14ac:dyDescent="0.2">
      <c r="A53" s="34" t="s">
        <v>27</v>
      </c>
      <c r="B53" s="16">
        <v>2</v>
      </c>
      <c r="C53" s="16" t="s">
        <v>47</v>
      </c>
      <c r="D53" s="101">
        <v>0</v>
      </c>
      <c r="E53" s="80">
        <f t="shared" si="2"/>
        <v>0</v>
      </c>
    </row>
    <row r="54" spans="1:5" x14ac:dyDescent="0.2">
      <c r="A54" s="34" t="s">
        <v>117</v>
      </c>
      <c r="B54" s="16">
        <v>1</v>
      </c>
      <c r="C54" s="16" t="s">
        <v>51</v>
      </c>
      <c r="D54" s="101">
        <v>0</v>
      </c>
      <c r="E54" s="80">
        <f>D54*B54*4</f>
        <v>0</v>
      </c>
    </row>
    <row r="55" spans="1:5" x14ac:dyDescent="0.2">
      <c r="A55" s="34" t="s">
        <v>116</v>
      </c>
      <c r="B55" s="16">
        <v>1</v>
      </c>
      <c r="C55" s="16" t="s">
        <v>57</v>
      </c>
      <c r="D55" s="101">
        <v>0</v>
      </c>
      <c r="E55" s="80">
        <f>D55*B55*2</f>
        <v>0</v>
      </c>
    </row>
    <row r="56" spans="1:5" x14ac:dyDescent="0.2">
      <c r="A56" s="34" t="s">
        <v>115</v>
      </c>
      <c r="B56" s="16">
        <v>1</v>
      </c>
      <c r="C56" s="16" t="s">
        <v>57</v>
      </c>
      <c r="D56" s="101">
        <v>0</v>
      </c>
      <c r="E56" s="80">
        <f>D56*B56*2</f>
        <v>0</v>
      </c>
    </row>
    <row r="57" spans="1:5" x14ac:dyDescent="0.2">
      <c r="A57" s="34" t="s">
        <v>54</v>
      </c>
      <c r="B57" s="16">
        <v>1</v>
      </c>
      <c r="C57" s="16" t="s">
        <v>51</v>
      </c>
      <c r="D57" s="101">
        <v>0</v>
      </c>
      <c r="E57" s="80">
        <f>D57*B57*4</f>
        <v>0</v>
      </c>
    </row>
    <row r="58" spans="1:5" x14ac:dyDescent="0.2">
      <c r="A58" s="34" t="s">
        <v>132</v>
      </c>
      <c r="B58" s="16">
        <v>1</v>
      </c>
      <c r="C58" s="16" t="s">
        <v>51</v>
      </c>
      <c r="D58" s="101">
        <v>0</v>
      </c>
      <c r="E58" s="80">
        <f>D58*B58*4</f>
        <v>0</v>
      </c>
    </row>
    <row r="59" spans="1:5" x14ac:dyDescent="0.2">
      <c r="A59" s="34" t="s">
        <v>118</v>
      </c>
      <c r="B59" s="16">
        <v>1</v>
      </c>
      <c r="C59" s="16" t="s">
        <v>51</v>
      </c>
      <c r="D59" s="101">
        <v>0</v>
      </c>
      <c r="E59" s="80">
        <f>D59*B59*4</f>
        <v>0</v>
      </c>
    </row>
    <row r="60" spans="1:5" x14ac:dyDescent="0.2">
      <c r="A60" s="34" t="s">
        <v>34</v>
      </c>
      <c r="B60" s="16">
        <v>1</v>
      </c>
      <c r="C60" s="16" t="s">
        <v>29</v>
      </c>
      <c r="D60" s="101">
        <v>0</v>
      </c>
      <c r="E60" s="80">
        <f>D60*B60*2</f>
        <v>0</v>
      </c>
    </row>
    <row r="61" spans="1:5" x14ac:dyDescent="0.2">
      <c r="A61" s="34" t="s">
        <v>64</v>
      </c>
      <c r="B61" s="16">
        <v>1</v>
      </c>
      <c r="C61" s="16" t="s">
        <v>29</v>
      </c>
      <c r="D61" s="101">
        <v>0</v>
      </c>
      <c r="E61" s="80">
        <f>D61*B61*2</f>
        <v>0</v>
      </c>
    </row>
    <row r="62" spans="1:5" x14ac:dyDescent="0.2">
      <c r="A62" s="34" t="s">
        <v>36</v>
      </c>
      <c r="B62" s="19">
        <v>1</v>
      </c>
      <c r="C62" s="16" t="s">
        <v>51</v>
      </c>
      <c r="D62" s="101">
        <v>0</v>
      </c>
      <c r="E62" s="80">
        <f>D62*B62*4</f>
        <v>0</v>
      </c>
    </row>
    <row r="63" spans="1:5" x14ac:dyDescent="0.2">
      <c r="A63" s="34" t="s">
        <v>68</v>
      </c>
      <c r="B63" s="19">
        <v>1</v>
      </c>
      <c r="C63" s="16" t="s">
        <v>80</v>
      </c>
      <c r="D63" s="101">
        <v>0</v>
      </c>
      <c r="E63" s="80">
        <f>D63*B63</f>
        <v>0</v>
      </c>
    </row>
    <row r="64" spans="1:5" x14ac:dyDescent="0.2">
      <c r="A64" s="34" t="s">
        <v>35</v>
      </c>
      <c r="B64" s="16">
        <v>1</v>
      </c>
      <c r="C64" s="16" t="s">
        <v>51</v>
      </c>
      <c r="D64" s="101">
        <v>0</v>
      </c>
      <c r="E64" s="80">
        <f>D64*B64*4</f>
        <v>0</v>
      </c>
    </row>
    <row r="65" spans="1:11" x14ac:dyDescent="0.2">
      <c r="A65" s="34" t="s">
        <v>62</v>
      </c>
      <c r="B65" s="16">
        <v>1</v>
      </c>
      <c r="C65" s="16" t="s">
        <v>8</v>
      </c>
      <c r="D65" s="101">
        <v>0</v>
      </c>
      <c r="E65" s="80">
        <f>D65*B65*12</f>
        <v>0</v>
      </c>
    </row>
    <row r="66" spans="1:11" x14ac:dyDescent="0.2">
      <c r="A66" s="34" t="s">
        <v>61</v>
      </c>
      <c r="B66" s="16">
        <v>1</v>
      </c>
      <c r="C66" s="16" t="s">
        <v>8</v>
      </c>
      <c r="D66" s="101">
        <v>0</v>
      </c>
      <c r="E66" s="80">
        <f t="shared" ref="E66:E69" si="3">D66*B66*12</f>
        <v>0</v>
      </c>
    </row>
    <row r="67" spans="1:11" x14ac:dyDescent="0.2">
      <c r="A67" s="34" t="s">
        <v>32</v>
      </c>
      <c r="B67" s="16">
        <v>1</v>
      </c>
      <c r="C67" s="16" t="s">
        <v>8</v>
      </c>
      <c r="D67" s="101">
        <v>0</v>
      </c>
      <c r="E67" s="80">
        <f t="shared" si="3"/>
        <v>0</v>
      </c>
    </row>
    <row r="68" spans="1:11" x14ac:dyDescent="0.2">
      <c r="A68" s="34" t="s">
        <v>33</v>
      </c>
      <c r="B68" s="16">
        <v>1</v>
      </c>
      <c r="C68" s="16" t="s">
        <v>51</v>
      </c>
      <c r="D68" s="101">
        <v>0</v>
      </c>
      <c r="E68" s="80">
        <f>D68*B68*4</f>
        <v>0</v>
      </c>
    </row>
    <row r="69" spans="1:11" x14ac:dyDescent="0.2">
      <c r="A69" s="34" t="s">
        <v>63</v>
      </c>
      <c r="B69" s="16">
        <v>1</v>
      </c>
      <c r="C69" s="16" t="s">
        <v>8</v>
      </c>
      <c r="D69" s="101">
        <v>0</v>
      </c>
      <c r="E69" s="80">
        <f t="shared" si="3"/>
        <v>0</v>
      </c>
    </row>
    <row r="70" spans="1:11" x14ac:dyDescent="0.2">
      <c r="A70" s="34" t="s">
        <v>52</v>
      </c>
      <c r="B70" s="16">
        <v>1</v>
      </c>
      <c r="C70" s="16" t="s">
        <v>51</v>
      </c>
      <c r="D70" s="101">
        <v>0</v>
      </c>
      <c r="E70" s="80">
        <f>D70*B70*4</f>
        <v>0</v>
      </c>
    </row>
    <row r="71" spans="1:11" x14ac:dyDescent="0.2">
      <c r="A71" s="34" t="s">
        <v>119</v>
      </c>
      <c r="B71" s="16">
        <v>1</v>
      </c>
      <c r="C71" s="16" t="s">
        <v>51</v>
      </c>
      <c r="D71" s="101">
        <v>0</v>
      </c>
      <c r="E71" s="80">
        <f>D71*B71*4</f>
        <v>0</v>
      </c>
    </row>
    <row r="72" spans="1:11" x14ac:dyDescent="0.2">
      <c r="A72" s="34" t="s">
        <v>120</v>
      </c>
      <c r="B72" s="16">
        <v>1</v>
      </c>
      <c r="C72" s="16" t="s">
        <v>51</v>
      </c>
      <c r="D72" s="101">
        <v>0</v>
      </c>
      <c r="E72" s="80">
        <f>D72*B72*4</f>
        <v>0</v>
      </c>
    </row>
    <row r="73" spans="1:11" x14ac:dyDescent="0.2">
      <c r="A73" s="34" t="s">
        <v>53</v>
      </c>
      <c r="B73" s="16">
        <v>1</v>
      </c>
      <c r="C73" s="16" t="s">
        <v>57</v>
      </c>
      <c r="D73" s="101">
        <v>0</v>
      </c>
      <c r="E73" s="80">
        <f>D73*B73*2</f>
        <v>0</v>
      </c>
    </row>
    <row r="74" spans="1:11" x14ac:dyDescent="0.2">
      <c r="A74" s="34" t="s">
        <v>121</v>
      </c>
      <c r="B74" s="16">
        <v>1</v>
      </c>
      <c r="C74" s="16" t="s">
        <v>47</v>
      </c>
      <c r="D74" s="101">
        <v>0</v>
      </c>
      <c r="E74" s="80">
        <f>D74*B74</f>
        <v>0</v>
      </c>
    </row>
    <row r="75" spans="1:11" ht="15" x14ac:dyDescent="0.25">
      <c r="A75" s="119" t="s">
        <v>99</v>
      </c>
      <c r="B75" s="115"/>
      <c r="C75" s="116"/>
      <c r="D75" s="35"/>
      <c r="E75" s="81">
        <f>SUM(E46:E74)</f>
        <v>0</v>
      </c>
      <c r="F75" s="24"/>
      <c r="G75" s="24"/>
      <c r="H75" s="24"/>
      <c r="I75" s="24"/>
      <c r="J75" s="37"/>
      <c r="K75" s="64"/>
    </row>
    <row r="76" spans="1:11" ht="15" x14ac:dyDescent="0.25">
      <c r="A76" s="114" t="s">
        <v>109</v>
      </c>
      <c r="B76" s="115"/>
      <c r="C76" s="116"/>
      <c r="D76" s="132">
        <v>0</v>
      </c>
      <c r="E76" s="133"/>
      <c r="F76" s="24"/>
      <c r="G76" s="24"/>
      <c r="H76" s="24"/>
      <c r="I76" s="24"/>
      <c r="J76" s="37"/>
      <c r="K76" s="64"/>
    </row>
    <row r="77" spans="1:11" ht="15" x14ac:dyDescent="0.25">
      <c r="A77" s="119" t="s">
        <v>44</v>
      </c>
      <c r="B77" s="115"/>
      <c r="C77" s="116"/>
      <c r="D77" s="9"/>
      <c r="E77" s="23">
        <f>E75*D76+E75</f>
        <v>0</v>
      </c>
      <c r="F77" s="24"/>
      <c r="G77" s="24"/>
      <c r="H77" s="24"/>
      <c r="I77" s="24"/>
      <c r="J77" s="37"/>
      <c r="K77" s="27"/>
    </row>
    <row r="78" spans="1:11" ht="15" x14ac:dyDescent="0.25">
      <c r="A78" s="114" t="s">
        <v>112</v>
      </c>
      <c r="B78" s="115"/>
      <c r="C78" s="116"/>
      <c r="D78" s="132">
        <v>0</v>
      </c>
      <c r="E78" s="133"/>
      <c r="F78" s="24"/>
      <c r="G78" s="24"/>
      <c r="H78" s="24"/>
      <c r="I78" s="24"/>
      <c r="J78" s="37"/>
      <c r="K78" s="27"/>
    </row>
    <row r="79" spans="1:11" ht="15" x14ac:dyDescent="0.25">
      <c r="A79" s="119" t="s">
        <v>101</v>
      </c>
      <c r="B79" s="115"/>
      <c r="C79" s="116"/>
      <c r="D79" s="9"/>
      <c r="E79" s="23">
        <f>E77*D78+E77</f>
        <v>0</v>
      </c>
      <c r="F79" s="24"/>
      <c r="G79" s="24"/>
      <c r="H79" s="24"/>
      <c r="I79" s="24"/>
      <c r="J79" s="37"/>
      <c r="K79" s="27"/>
    </row>
    <row r="80" spans="1:11" ht="15" x14ac:dyDescent="0.25">
      <c r="A80" s="114" t="s">
        <v>111</v>
      </c>
      <c r="B80" s="115"/>
      <c r="C80" s="116"/>
      <c r="D80" s="117">
        <v>0</v>
      </c>
      <c r="E80" s="118"/>
      <c r="F80" s="24"/>
      <c r="G80" s="24"/>
      <c r="H80" s="24"/>
      <c r="I80" s="24"/>
      <c r="J80" s="37"/>
      <c r="K80" s="27"/>
    </row>
    <row r="81" spans="1:11" ht="15" x14ac:dyDescent="0.25">
      <c r="A81" s="119" t="s">
        <v>102</v>
      </c>
      <c r="B81" s="115"/>
      <c r="C81" s="116"/>
      <c r="D81" s="9"/>
      <c r="E81" s="81">
        <f>E79*D80+E79</f>
        <v>0</v>
      </c>
      <c r="F81" s="24"/>
      <c r="G81" s="24"/>
      <c r="H81" s="24"/>
      <c r="I81" s="24"/>
      <c r="J81" s="37"/>
      <c r="K81" s="27"/>
    </row>
    <row r="82" spans="1:11" ht="15" x14ac:dyDescent="0.25">
      <c r="A82" s="114" t="s">
        <v>110</v>
      </c>
      <c r="B82" s="115"/>
      <c r="C82" s="116"/>
      <c r="D82" s="117">
        <v>0</v>
      </c>
      <c r="E82" s="118"/>
      <c r="F82" s="24"/>
      <c r="G82" s="24"/>
      <c r="H82" s="24"/>
      <c r="I82" s="24"/>
      <c r="J82" s="37"/>
      <c r="K82" s="27"/>
    </row>
    <row r="83" spans="1:11" ht="15.75" thickBot="1" x14ac:dyDescent="0.3">
      <c r="A83" s="120" t="s">
        <v>103</v>
      </c>
      <c r="B83" s="121"/>
      <c r="C83" s="122"/>
      <c r="D83" s="38"/>
      <c r="E83" s="82">
        <f>E81*D82+E81</f>
        <v>0</v>
      </c>
      <c r="F83" s="24"/>
      <c r="G83" s="24"/>
      <c r="H83" s="24"/>
      <c r="I83" s="24"/>
      <c r="J83" s="37"/>
      <c r="K83" s="27"/>
    </row>
    <row r="84" spans="1:11" ht="27.75" customHeight="1" thickBot="1" x14ac:dyDescent="0.3">
      <c r="A84" s="123" t="s">
        <v>149</v>
      </c>
      <c r="B84" s="124"/>
      <c r="C84" s="124"/>
      <c r="D84" s="125"/>
      <c r="E84" s="83">
        <f>E75+E77+E79+E81+E83</f>
        <v>0</v>
      </c>
      <c r="F84" s="41"/>
      <c r="G84" s="41"/>
      <c r="H84" s="41"/>
      <c r="I84" s="41"/>
      <c r="J84" s="42"/>
      <c r="K84" s="65"/>
    </row>
    <row r="85" spans="1:11" x14ac:dyDescent="0.2">
      <c r="A85" s="113" t="s">
        <v>10</v>
      </c>
      <c r="B85" s="113"/>
      <c r="C85" s="113"/>
      <c r="D85" s="113"/>
      <c r="E85" s="113"/>
      <c r="F85" s="113"/>
      <c r="G85" s="91"/>
      <c r="H85" s="91"/>
    </row>
    <row r="86" spans="1:11" ht="15" x14ac:dyDescent="0.25">
      <c r="A86" s="3" t="s">
        <v>43</v>
      </c>
      <c r="B86" s="3" t="s">
        <v>199</v>
      </c>
      <c r="C86" s="30" t="s">
        <v>50</v>
      </c>
      <c r="D86" s="3" t="s">
        <v>198</v>
      </c>
      <c r="E86" s="3" t="s">
        <v>60</v>
      </c>
    </row>
    <row r="87" spans="1:11" ht="42.75" x14ac:dyDescent="0.2">
      <c r="A87" s="15" t="s">
        <v>104</v>
      </c>
      <c r="B87" s="44">
        <v>375</v>
      </c>
      <c r="C87" s="43" t="s">
        <v>8</v>
      </c>
      <c r="D87" s="98">
        <v>0</v>
      </c>
      <c r="E87" s="76">
        <f>D87*B87*12</f>
        <v>0</v>
      </c>
    </row>
    <row r="88" spans="1:11" x14ac:dyDescent="0.2">
      <c r="A88" s="45" t="s">
        <v>77</v>
      </c>
      <c r="B88" s="32"/>
      <c r="C88" s="43"/>
      <c r="D88" s="46"/>
      <c r="E88" s="76">
        <f>SUM(E87:E87)</f>
        <v>0</v>
      </c>
      <c r="F88" s="47"/>
    </row>
    <row r="89" spans="1:11" ht="15" x14ac:dyDescent="0.25">
      <c r="A89" s="126" t="s">
        <v>100</v>
      </c>
      <c r="B89" s="127"/>
      <c r="C89" s="127"/>
      <c r="D89" s="128"/>
      <c r="E89" s="95">
        <v>0</v>
      </c>
      <c r="F89" s="47"/>
    </row>
    <row r="90" spans="1:11" x14ac:dyDescent="0.2">
      <c r="A90" s="48" t="s">
        <v>37</v>
      </c>
      <c r="B90" s="49"/>
      <c r="C90" s="9"/>
      <c r="D90" s="9"/>
      <c r="E90" s="23">
        <f>E88*E89+E88</f>
        <v>0</v>
      </c>
      <c r="F90" s="24"/>
      <c r="G90" s="24"/>
      <c r="H90" s="24"/>
      <c r="I90" s="24"/>
      <c r="J90" s="37"/>
      <c r="K90" s="50"/>
    </row>
    <row r="91" spans="1:11" ht="15" x14ac:dyDescent="0.25">
      <c r="A91" s="51" t="s">
        <v>100</v>
      </c>
      <c r="B91" s="52"/>
      <c r="C91" s="53"/>
      <c r="D91" s="54"/>
      <c r="E91" s="96">
        <v>0</v>
      </c>
      <c r="F91" s="24"/>
      <c r="G91" s="24"/>
      <c r="H91" s="24"/>
      <c r="I91" s="24"/>
      <c r="J91" s="37"/>
      <c r="K91" s="50"/>
    </row>
    <row r="92" spans="1:11" x14ac:dyDescent="0.2">
      <c r="A92" s="48" t="s">
        <v>38</v>
      </c>
      <c r="B92" s="49"/>
      <c r="C92" s="9"/>
      <c r="D92" s="9"/>
      <c r="E92" s="23">
        <f>E90*E91+E90</f>
        <v>0</v>
      </c>
      <c r="F92" s="24"/>
      <c r="G92" s="24"/>
      <c r="H92" s="24"/>
      <c r="I92" s="24"/>
      <c r="J92" s="37"/>
      <c r="K92" s="50"/>
    </row>
    <row r="93" spans="1:11" ht="15" x14ac:dyDescent="0.25">
      <c r="A93" s="51" t="s">
        <v>100</v>
      </c>
      <c r="B93" s="52"/>
      <c r="C93" s="53"/>
      <c r="D93" s="54"/>
      <c r="E93" s="96">
        <v>0</v>
      </c>
      <c r="F93" s="24"/>
      <c r="G93" s="24"/>
      <c r="H93" s="24"/>
      <c r="I93" s="24"/>
      <c r="J93" s="37"/>
      <c r="K93" s="50"/>
    </row>
    <row r="94" spans="1:11" x14ac:dyDescent="0.2">
      <c r="A94" s="48" t="s">
        <v>39</v>
      </c>
      <c r="B94" s="49"/>
      <c r="C94" s="9"/>
      <c r="D94" s="9"/>
      <c r="E94" s="23">
        <f>E92*E93+E92</f>
        <v>0</v>
      </c>
      <c r="F94" s="24"/>
      <c r="G94" s="24"/>
      <c r="H94" s="24"/>
      <c r="I94" s="24"/>
      <c r="J94" s="37"/>
      <c r="K94" s="50"/>
    </row>
    <row r="95" spans="1:11" ht="15" x14ac:dyDescent="0.25">
      <c r="A95" s="126" t="s">
        <v>100</v>
      </c>
      <c r="B95" s="127"/>
      <c r="C95" s="127"/>
      <c r="D95" s="127"/>
      <c r="E95" s="97">
        <v>0</v>
      </c>
      <c r="F95" s="24"/>
      <c r="G95" s="24"/>
      <c r="H95" s="24"/>
      <c r="I95" s="24"/>
      <c r="J95" s="37"/>
      <c r="K95" s="50"/>
    </row>
    <row r="96" spans="1:11" ht="16.5" customHeight="1" thickBot="1" x14ac:dyDescent="0.25">
      <c r="A96" s="55" t="s">
        <v>40</v>
      </c>
      <c r="B96" s="56"/>
      <c r="C96" s="38"/>
      <c r="D96" s="38"/>
      <c r="E96" s="82">
        <f>E94*E95+E94</f>
        <v>0</v>
      </c>
      <c r="F96" s="24"/>
      <c r="G96" s="24"/>
      <c r="H96" s="24"/>
      <c r="I96" s="24"/>
      <c r="J96" s="37"/>
      <c r="K96" s="50"/>
    </row>
    <row r="97" spans="1:11" ht="28.5" customHeight="1" thickBot="1" x14ac:dyDescent="0.3">
      <c r="A97" s="57" t="s">
        <v>150</v>
      </c>
      <c r="B97" s="58"/>
      <c r="C97" s="59"/>
      <c r="D97" s="59"/>
      <c r="E97" s="83">
        <f>E88+E90+E92+E94+E96</f>
        <v>0</v>
      </c>
      <c r="F97" s="41"/>
      <c r="G97" s="41"/>
      <c r="H97" s="41"/>
      <c r="I97" s="41"/>
      <c r="J97" s="42"/>
      <c r="K97" s="47"/>
    </row>
    <row r="98" spans="1:11" ht="15" x14ac:dyDescent="0.25">
      <c r="A98" s="129"/>
      <c r="B98" s="129"/>
      <c r="C98" s="129"/>
      <c r="D98" s="129"/>
      <c r="E98" s="129"/>
      <c r="F98" s="129"/>
      <c r="G98" s="92"/>
      <c r="H98" s="92"/>
    </row>
    <row r="99" spans="1:11" x14ac:dyDescent="0.2">
      <c r="A99" s="113" t="s">
        <v>209</v>
      </c>
      <c r="B99" s="113"/>
      <c r="C99" s="113"/>
      <c r="D99" s="113"/>
      <c r="E99" s="113"/>
      <c r="F99" s="113"/>
      <c r="G99" s="91"/>
      <c r="H99" s="91"/>
    </row>
    <row r="100" spans="1:11" x14ac:dyDescent="0.2">
      <c r="A100" s="61" t="s">
        <v>41</v>
      </c>
      <c r="B100" s="62"/>
      <c r="C100" s="62"/>
      <c r="D100" s="62"/>
      <c r="E100" s="63" t="s">
        <v>42</v>
      </c>
      <c r="F100" s="47"/>
    </row>
    <row r="101" spans="1:11" x14ac:dyDescent="0.2">
      <c r="A101" s="104" t="s">
        <v>151</v>
      </c>
      <c r="B101" s="104"/>
      <c r="C101" s="104"/>
      <c r="D101" s="105"/>
      <c r="E101" s="84">
        <f>K15</f>
        <v>0</v>
      </c>
      <c r="F101" s="47"/>
    </row>
    <row r="102" spans="1:11" x14ac:dyDescent="0.2">
      <c r="A102" s="106" t="s">
        <v>152</v>
      </c>
      <c r="B102" s="104"/>
      <c r="C102" s="104"/>
      <c r="D102" s="105"/>
      <c r="E102" s="84">
        <f>E42</f>
        <v>0</v>
      </c>
      <c r="F102" s="47"/>
    </row>
    <row r="103" spans="1:11" x14ac:dyDescent="0.2">
      <c r="A103" s="106" t="s">
        <v>153</v>
      </c>
      <c r="B103" s="104"/>
      <c r="C103" s="104"/>
      <c r="D103" s="105"/>
      <c r="E103" s="84">
        <f>E84</f>
        <v>0</v>
      </c>
      <c r="F103" s="47"/>
    </row>
    <row r="104" spans="1:11" ht="15" thickBot="1" x14ac:dyDescent="0.25">
      <c r="A104" s="107" t="s">
        <v>154</v>
      </c>
      <c r="B104" s="108"/>
      <c r="C104" s="108"/>
      <c r="D104" s="109"/>
      <c r="E104" s="66">
        <f>E97</f>
        <v>0</v>
      </c>
      <c r="F104" s="47"/>
    </row>
    <row r="105" spans="1:11" ht="15.75" customHeight="1" thickBot="1" x14ac:dyDescent="0.3">
      <c r="A105" s="110" t="s">
        <v>46</v>
      </c>
      <c r="B105" s="111"/>
      <c r="C105" s="111"/>
      <c r="D105" s="112"/>
      <c r="E105" s="85">
        <f>SUM(E101:E104)</f>
        <v>0</v>
      </c>
      <c r="F105" s="47"/>
    </row>
    <row r="106" spans="1:11" ht="15" thickBot="1" x14ac:dyDescent="0.25"/>
    <row r="107" spans="1:11" x14ac:dyDescent="0.2">
      <c r="A107" s="141"/>
      <c r="C107" s="141"/>
    </row>
    <row r="108" spans="1:11" ht="15" thickBot="1" x14ac:dyDescent="0.25">
      <c r="A108" s="143"/>
      <c r="C108" s="143"/>
    </row>
    <row r="109" spans="1:11" x14ac:dyDescent="0.2">
      <c r="A109" s="2" t="s">
        <v>200</v>
      </c>
      <c r="C109" s="2" t="s">
        <v>201</v>
      </c>
    </row>
  </sheetData>
  <sheetProtection algorithmName="SHA-512" hashValue="HtuUpdRaErZvXLEeeCCb8KiZ0NkTyCDzcwjTwx2wra9p0l6EdkZVP7SzZV52esMdMsLumrVk6PSC5QflJ3c0ew==" saltValue="BjYzf9f6Pmdu8YU9yIf6Dw==" spinCount="100000" sheet="1" objects="1" scenarios="1"/>
  <mergeCells count="58">
    <mergeCell ref="A107:A108"/>
    <mergeCell ref="C107:C108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3:C33"/>
    <mergeCell ref="A34:C34"/>
    <mergeCell ref="D34:E34"/>
    <mergeCell ref="A35:C35"/>
    <mergeCell ref="A36:C36"/>
    <mergeCell ref="D36:E36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101:D101"/>
    <mergeCell ref="A102:D102"/>
    <mergeCell ref="A103:D103"/>
    <mergeCell ref="A104:D104"/>
    <mergeCell ref="A105:D105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zoomScaleNormal="75" workbookViewId="0">
      <selection activeCell="F21" sqref="F21"/>
    </sheetView>
  </sheetViews>
  <sheetFormatPr defaultColWidth="9.140625" defaultRowHeight="14.25" x14ac:dyDescent="0.2"/>
  <cols>
    <col min="1" max="1" width="60.5703125" style="2" customWidth="1"/>
    <col min="2" max="2" width="11" style="2" customWidth="1"/>
    <col min="3" max="3" width="21.5703125" style="2" customWidth="1"/>
    <col min="4" max="4" width="18.85546875" style="2" customWidth="1"/>
    <col min="5" max="5" width="28.140625" style="2" customWidth="1"/>
    <col min="6" max="6" width="15.5703125" style="2" customWidth="1"/>
    <col min="7" max="7" width="19.5703125" style="2" customWidth="1"/>
    <col min="8" max="8" width="7.28515625" style="2" customWidth="1"/>
    <col min="9" max="10" width="13.5703125" style="2" customWidth="1"/>
    <col min="11" max="11" width="16.5703125" style="2" customWidth="1"/>
    <col min="12" max="16384" width="9.140625" style="2"/>
  </cols>
  <sheetData>
    <row r="1" spans="1:11" ht="23.25" x14ac:dyDescent="0.35">
      <c r="A1" s="144" t="s">
        <v>203</v>
      </c>
      <c r="B1" s="144"/>
      <c r="C1" s="144"/>
      <c r="D1" s="144"/>
      <c r="E1" s="144"/>
      <c r="F1" s="144"/>
      <c r="G1" s="144"/>
      <c r="H1" s="1"/>
      <c r="I1" s="1"/>
      <c r="J1" s="1"/>
    </row>
    <row r="2" spans="1:11" ht="24" thickBot="1" x14ac:dyDescent="0.4">
      <c r="A2" s="67" t="s">
        <v>74</v>
      </c>
      <c r="B2" s="67"/>
      <c r="C2" s="67"/>
      <c r="D2" s="67"/>
      <c r="E2" s="67"/>
      <c r="F2" s="67" t="s">
        <v>75</v>
      </c>
      <c r="G2" s="67"/>
      <c r="H2" s="1"/>
      <c r="I2" s="1"/>
      <c r="J2" s="1"/>
    </row>
    <row r="3" spans="1:11" ht="15" x14ac:dyDescent="0.25">
      <c r="A3" s="148" t="s">
        <v>138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0" x14ac:dyDescent="0.25">
      <c r="A4" s="3" t="s">
        <v>17</v>
      </c>
      <c r="B4" s="4" t="s">
        <v>86</v>
      </c>
      <c r="C4" s="4" t="s">
        <v>97</v>
      </c>
      <c r="D4" s="4" t="s">
        <v>87</v>
      </c>
      <c r="E4" s="145" t="s">
        <v>193</v>
      </c>
      <c r="F4" s="146"/>
      <c r="G4" s="146"/>
      <c r="H4" s="146"/>
      <c r="I4" s="146"/>
      <c r="J4" s="147"/>
      <c r="K4" s="4" t="s">
        <v>98</v>
      </c>
    </row>
    <row r="5" spans="1:11" ht="32.25" customHeight="1" x14ac:dyDescent="0.2">
      <c r="A5" s="5" t="s">
        <v>113</v>
      </c>
      <c r="B5" s="5">
        <v>2</v>
      </c>
      <c r="C5" s="100">
        <v>0</v>
      </c>
      <c r="D5" s="75">
        <f>C5*B5</f>
        <v>0</v>
      </c>
      <c r="E5" s="7"/>
      <c r="F5" s="66">
        <v>0</v>
      </c>
      <c r="G5" s="6">
        <f>F5*E5</f>
        <v>0</v>
      </c>
      <c r="H5" s="7"/>
      <c r="I5" s="66">
        <v>0</v>
      </c>
      <c r="J5" s="6">
        <f>I5*H5</f>
        <v>0</v>
      </c>
      <c r="K5" s="75">
        <f>D5*12</f>
        <v>0</v>
      </c>
    </row>
    <row r="6" spans="1:11" x14ac:dyDescent="0.2">
      <c r="A6" s="114" t="s">
        <v>92</v>
      </c>
      <c r="B6" s="116"/>
      <c r="C6" s="8"/>
      <c r="D6" s="9"/>
      <c r="E6" s="9"/>
      <c r="F6" s="9"/>
      <c r="G6" s="9"/>
      <c r="H6" s="9"/>
      <c r="I6" s="9"/>
      <c r="J6" s="9"/>
      <c r="K6" s="76">
        <f>K5</f>
        <v>0</v>
      </c>
    </row>
    <row r="7" spans="1:11" ht="15" x14ac:dyDescent="0.25">
      <c r="A7" s="114" t="s">
        <v>108</v>
      </c>
      <c r="B7" s="116"/>
      <c r="C7" s="150">
        <v>0</v>
      </c>
      <c r="D7" s="151"/>
      <c r="E7" s="151"/>
      <c r="F7" s="151"/>
      <c r="G7" s="151"/>
      <c r="H7" s="151"/>
      <c r="I7" s="151"/>
      <c r="J7" s="151"/>
      <c r="K7" s="152"/>
    </row>
    <row r="8" spans="1:11" x14ac:dyDescent="0.2">
      <c r="A8" s="114" t="s">
        <v>93</v>
      </c>
      <c r="B8" s="116"/>
      <c r="C8" s="10"/>
      <c r="D8" s="11"/>
      <c r="E8" s="11"/>
      <c r="F8" s="9"/>
      <c r="G8" s="9"/>
      <c r="H8" s="9"/>
      <c r="I8" s="9"/>
      <c r="J8" s="9"/>
      <c r="K8" s="76">
        <f>K6*C7+K6</f>
        <v>0</v>
      </c>
    </row>
    <row r="9" spans="1:11" ht="15" x14ac:dyDescent="0.25">
      <c r="A9" s="114" t="s">
        <v>105</v>
      </c>
      <c r="B9" s="116"/>
      <c r="C9" s="137">
        <v>0</v>
      </c>
      <c r="D9" s="138"/>
      <c r="E9" s="138"/>
      <c r="F9" s="138"/>
      <c r="G9" s="138"/>
      <c r="H9" s="138"/>
      <c r="I9" s="138"/>
      <c r="J9" s="138"/>
      <c r="K9" s="139"/>
    </row>
    <row r="10" spans="1:11" x14ac:dyDescent="0.2">
      <c r="A10" s="114" t="s">
        <v>94</v>
      </c>
      <c r="B10" s="116"/>
      <c r="C10" s="10"/>
      <c r="D10" s="11"/>
      <c r="E10" s="11"/>
      <c r="F10" s="9"/>
      <c r="G10" s="9"/>
      <c r="H10" s="9"/>
      <c r="I10" s="9"/>
      <c r="J10" s="9"/>
      <c r="K10" s="76">
        <f>K8*C9+K8</f>
        <v>0</v>
      </c>
    </row>
    <row r="11" spans="1:11" ht="15" x14ac:dyDescent="0.25">
      <c r="A11" s="114" t="s">
        <v>107</v>
      </c>
      <c r="B11" s="116"/>
      <c r="C11" s="137">
        <v>0</v>
      </c>
      <c r="D11" s="138"/>
      <c r="E11" s="138"/>
      <c r="F11" s="138"/>
      <c r="G11" s="138"/>
      <c r="H11" s="138"/>
      <c r="I11" s="138"/>
      <c r="J11" s="138"/>
      <c r="K11" s="139"/>
    </row>
    <row r="12" spans="1:11" x14ac:dyDescent="0.2">
      <c r="A12" s="114" t="s">
        <v>95</v>
      </c>
      <c r="B12" s="116"/>
      <c r="C12" s="10"/>
      <c r="D12" s="11"/>
      <c r="E12" s="11"/>
      <c r="F12" s="9"/>
      <c r="G12" s="9"/>
      <c r="H12" s="9"/>
      <c r="I12" s="9"/>
      <c r="J12" s="9"/>
      <c r="K12" s="76">
        <f>K10*C11+K10</f>
        <v>0</v>
      </c>
    </row>
    <row r="13" spans="1:11" ht="15" x14ac:dyDescent="0.25">
      <c r="A13" s="114" t="s">
        <v>106</v>
      </c>
      <c r="B13" s="116"/>
      <c r="C13" s="137">
        <v>0</v>
      </c>
      <c r="D13" s="138"/>
      <c r="E13" s="138"/>
      <c r="F13" s="138"/>
      <c r="G13" s="138"/>
      <c r="H13" s="138"/>
      <c r="I13" s="138"/>
      <c r="J13" s="138"/>
      <c r="K13" s="139"/>
    </row>
    <row r="14" spans="1:11" x14ac:dyDescent="0.2">
      <c r="A14" s="114" t="s">
        <v>96</v>
      </c>
      <c r="B14" s="116"/>
      <c r="C14" s="8"/>
      <c r="D14" s="9"/>
      <c r="E14" s="9"/>
      <c r="F14" s="9"/>
      <c r="G14" s="9"/>
      <c r="H14" s="9"/>
      <c r="I14" s="9"/>
      <c r="J14" s="9"/>
      <c r="K14" s="76">
        <f>K12*C13+K12</f>
        <v>0</v>
      </c>
    </row>
    <row r="15" spans="1:11" ht="15" x14ac:dyDescent="0.25">
      <c r="A15" s="12" t="s">
        <v>155</v>
      </c>
      <c r="B15" s="12"/>
      <c r="C15" s="9"/>
      <c r="D15" s="9"/>
      <c r="E15" s="9"/>
      <c r="F15" s="12"/>
      <c r="G15" s="12"/>
      <c r="H15" s="12"/>
      <c r="I15" s="12"/>
      <c r="J15" s="12"/>
      <c r="K15" s="77">
        <f>K6+K8+K10+K12+K14</f>
        <v>0</v>
      </c>
    </row>
    <row r="16" spans="1:11" ht="15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x14ac:dyDescent="0.2">
      <c r="A17" s="113" t="s">
        <v>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30" x14ac:dyDescent="0.25">
      <c r="A18" s="13" t="s">
        <v>65</v>
      </c>
      <c r="B18" s="14" t="s">
        <v>23</v>
      </c>
      <c r="C18" s="14" t="s">
        <v>50</v>
      </c>
      <c r="D18" s="102" t="s">
        <v>210</v>
      </c>
      <c r="E18" s="3" t="s">
        <v>60</v>
      </c>
    </row>
    <row r="19" spans="1:11" x14ac:dyDescent="0.2">
      <c r="A19" s="15" t="s">
        <v>78</v>
      </c>
      <c r="B19" s="16">
        <v>10</v>
      </c>
      <c r="C19" s="16" t="s">
        <v>8</v>
      </c>
      <c r="D19" s="99"/>
      <c r="E19" s="76">
        <f>B19*D19*12</f>
        <v>0</v>
      </c>
    </row>
    <row r="20" spans="1:11" ht="28.5" x14ac:dyDescent="0.2">
      <c r="A20" s="15" t="s">
        <v>1</v>
      </c>
      <c r="B20" s="16">
        <v>5</v>
      </c>
      <c r="C20" s="17" t="s">
        <v>88</v>
      </c>
      <c r="D20" s="99"/>
      <c r="E20" s="76">
        <f t="shared" ref="E20:E28" si="0">B20*D20*12</f>
        <v>0</v>
      </c>
    </row>
    <row r="21" spans="1:11" x14ac:dyDescent="0.2">
      <c r="A21" s="15" t="s">
        <v>2</v>
      </c>
      <c r="B21" s="16">
        <v>5</v>
      </c>
      <c r="C21" s="16" t="s">
        <v>89</v>
      </c>
      <c r="D21" s="99"/>
      <c r="E21" s="76">
        <f t="shared" si="0"/>
        <v>0</v>
      </c>
    </row>
    <row r="22" spans="1:11" x14ac:dyDescent="0.2">
      <c r="A22" s="15" t="s">
        <v>58</v>
      </c>
      <c r="B22" s="16">
        <v>5</v>
      </c>
      <c r="C22" s="16" t="s">
        <v>59</v>
      </c>
      <c r="D22" s="99"/>
      <c r="E22" s="76">
        <f t="shared" si="0"/>
        <v>0</v>
      </c>
    </row>
    <row r="23" spans="1:11" x14ac:dyDescent="0.2">
      <c r="A23" s="15" t="s">
        <v>66</v>
      </c>
      <c r="B23" s="16">
        <v>6</v>
      </c>
      <c r="C23" s="16" t="s">
        <v>11</v>
      </c>
      <c r="D23" s="99"/>
      <c r="E23" s="76">
        <f>B23*D23</f>
        <v>0</v>
      </c>
    </row>
    <row r="24" spans="1:11" ht="28.5" x14ac:dyDescent="0.2">
      <c r="A24" s="15" t="s">
        <v>3</v>
      </c>
      <c r="B24" s="16">
        <v>5</v>
      </c>
      <c r="C24" s="17" t="s">
        <v>169</v>
      </c>
      <c r="D24" s="99"/>
      <c r="E24" s="76">
        <f t="shared" si="0"/>
        <v>0</v>
      </c>
    </row>
    <row r="25" spans="1:11" ht="28.5" x14ac:dyDescent="0.2">
      <c r="A25" s="15" t="s">
        <v>4</v>
      </c>
      <c r="B25" s="16">
        <v>5</v>
      </c>
      <c r="C25" s="17" t="s">
        <v>90</v>
      </c>
      <c r="D25" s="99"/>
      <c r="E25" s="76">
        <f t="shared" si="0"/>
        <v>0</v>
      </c>
    </row>
    <row r="26" spans="1:11" ht="28.5" x14ac:dyDescent="0.2">
      <c r="A26" s="18" t="s">
        <v>5</v>
      </c>
      <c r="B26" s="19">
        <v>10</v>
      </c>
      <c r="C26" s="17" t="s">
        <v>88</v>
      </c>
      <c r="D26" s="99"/>
      <c r="E26" s="76">
        <f t="shared" si="0"/>
        <v>0</v>
      </c>
    </row>
    <row r="27" spans="1:11" x14ac:dyDescent="0.2">
      <c r="A27" s="18" t="s">
        <v>6</v>
      </c>
      <c r="B27" s="19">
        <v>10</v>
      </c>
      <c r="C27" s="17" t="s">
        <v>89</v>
      </c>
      <c r="D27" s="99"/>
      <c r="E27" s="76">
        <f t="shared" si="0"/>
        <v>0</v>
      </c>
    </row>
    <row r="28" spans="1:11" x14ac:dyDescent="0.2">
      <c r="A28" s="18" t="s">
        <v>67</v>
      </c>
      <c r="B28" s="16">
        <v>7</v>
      </c>
      <c r="C28" s="16" t="s">
        <v>9</v>
      </c>
      <c r="D28" s="99"/>
      <c r="E28" s="76">
        <f t="shared" si="0"/>
        <v>0</v>
      </c>
    </row>
    <row r="29" spans="1:11" x14ac:dyDescent="0.2">
      <c r="A29" s="18" t="s">
        <v>176</v>
      </c>
      <c r="B29" s="16">
        <v>5</v>
      </c>
      <c r="C29" s="16" t="s">
        <v>11</v>
      </c>
      <c r="D29" s="99"/>
      <c r="E29" s="76">
        <f>B29*D29</f>
        <v>0</v>
      </c>
    </row>
    <row r="30" spans="1:11" ht="19.5" customHeight="1" x14ac:dyDescent="0.2">
      <c r="A30" s="18" t="s">
        <v>7</v>
      </c>
      <c r="B30" s="16">
        <v>6</v>
      </c>
      <c r="C30" s="17" t="s">
        <v>48</v>
      </c>
      <c r="D30" s="99"/>
      <c r="E30" s="76">
        <f>B30*D30*24</f>
        <v>0</v>
      </c>
    </row>
    <row r="31" spans="1:11" ht="28.5" x14ac:dyDescent="0.2">
      <c r="A31" s="18" t="s">
        <v>177</v>
      </c>
      <c r="B31" s="16">
        <v>450</v>
      </c>
      <c r="C31" s="20" t="s">
        <v>114</v>
      </c>
      <c r="D31" s="99"/>
      <c r="E31" s="76">
        <f>B31*D31*2</f>
        <v>0</v>
      </c>
    </row>
    <row r="32" spans="1:11" x14ac:dyDescent="0.2">
      <c r="A32" s="18" t="s">
        <v>178</v>
      </c>
      <c r="B32" s="16">
        <v>150</v>
      </c>
      <c r="C32" s="16" t="s">
        <v>30</v>
      </c>
      <c r="D32" s="99"/>
      <c r="E32" s="76">
        <f>B32*D32</f>
        <v>0</v>
      </c>
    </row>
    <row r="33" spans="1:10" x14ac:dyDescent="0.2">
      <c r="A33" s="114" t="s">
        <v>91</v>
      </c>
      <c r="B33" s="115"/>
      <c r="C33" s="116"/>
      <c r="D33" s="21"/>
      <c r="E33" s="78">
        <f>SUM(E19:E32)</f>
        <v>0</v>
      </c>
    </row>
    <row r="34" spans="1:10" ht="15" x14ac:dyDescent="0.25">
      <c r="A34" s="114" t="s">
        <v>109</v>
      </c>
      <c r="B34" s="115"/>
      <c r="C34" s="116"/>
      <c r="D34" s="130">
        <v>0</v>
      </c>
      <c r="E34" s="131"/>
    </row>
    <row r="35" spans="1:10" ht="15" x14ac:dyDescent="0.25">
      <c r="A35" s="134" t="s">
        <v>18</v>
      </c>
      <c r="B35" s="127"/>
      <c r="C35" s="128"/>
      <c r="D35" s="22"/>
      <c r="E35" s="23">
        <f>E33*D34+E33</f>
        <v>0</v>
      </c>
      <c r="F35" s="24"/>
      <c r="G35" s="24"/>
      <c r="H35" s="24"/>
    </row>
    <row r="36" spans="1:10" ht="15" x14ac:dyDescent="0.25">
      <c r="A36" s="114" t="s">
        <v>112</v>
      </c>
      <c r="B36" s="115"/>
      <c r="C36" s="116"/>
      <c r="D36" s="135">
        <v>0</v>
      </c>
      <c r="E36" s="136"/>
      <c r="F36" s="24"/>
      <c r="G36" s="24"/>
      <c r="H36" s="24"/>
    </row>
    <row r="37" spans="1:10" ht="15" x14ac:dyDescent="0.25">
      <c r="A37" s="114" t="s">
        <v>19</v>
      </c>
      <c r="B37" s="115"/>
      <c r="C37" s="116"/>
      <c r="D37" s="22"/>
      <c r="E37" s="78">
        <f>E35*D36+E35</f>
        <v>0</v>
      </c>
      <c r="F37" s="24"/>
      <c r="G37" s="24"/>
      <c r="H37" s="24"/>
    </row>
    <row r="38" spans="1:10" ht="15" x14ac:dyDescent="0.25">
      <c r="A38" s="114" t="s">
        <v>111</v>
      </c>
      <c r="B38" s="115"/>
      <c r="C38" s="116"/>
      <c r="D38" s="130">
        <v>0</v>
      </c>
      <c r="E38" s="131"/>
      <c r="F38" s="24"/>
      <c r="G38" s="24"/>
      <c r="H38" s="24"/>
    </row>
    <row r="39" spans="1:10" ht="15" x14ac:dyDescent="0.25">
      <c r="A39" s="114" t="s">
        <v>20</v>
      </c>
      <c r="B39" s="115"/>
      <c r="C39" s="116"/>
      <c r="D39" s="22"/>
      <c r="E39" s="78">
        <f>E37*D38+E37</f>
        <v>0</v>
      </c>
      <c r="F39" s="24"/>
      <c r="G39" s="24"/>
      <c r="H39" s="24"/>
    </row>
    <row r="40" spans="1:10" ht="15" x14ac:dyDescent="0.25">
      <c r="A40" s="114" t="s">
        <v>110</v>
      </c>
      <c r="B40" s="115"/>
      <c r="C40" s="116"/>
      <c r="D40" s="130">
        <v>0</v>
      </c>
      <c r="E40" s="131"/>
      <c r="F40" s="24"/>
      <c r="G40" s="24"/>
      <c r="H40" s="24"/>
    </row>
    <row r="41" spans="1:10" x14ac:dyDescent="0.2">
      <c r="A41" s="114" t="s">
        <v>21</v>
      </c>
      <c r="B41" s="115"/>
      <c r="C41" s="116"/>
      <c r="D41" s="21"/>
      <c r="E41" s="23">
        <f>E39*D40+E39</f>
        <v>0</v>
      </c>
      <c r="F41" s="24"/>
      <c r="G41" s="24"/>
      <c r="H41" s="24"/>
    </row>
    <row r="42" spans="1:10" ht="15" x14ac:dyDescent="0.25">
      <c r="A42" s="12" t="s">
        <v>156</v>
      </c>
      <c r="B42" s="12"/>
      <c r="C42" s="12"/>
      <c r="D42" s="26"/>
      <c r="E42" s="79">
        <f>E33+E35+E37+E39+E41</f>
        <v>0</v>
      </c>
      <c r="F42" s="27"/>
      <c r="G42" s="27"/>
      <c r="H42" s="27"/>
      <c r="I42" s="28"/>
    </row>
    <row r="43" spans="1:10" ht="1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2">
      <c r="A44" s="113" t="s">
        <v>31</v>
      </c>
      <c r="B44" s="113"/>
      <c r="C44" s="113"/>
      <c r="D44" s="113"/>
      <c r="E44" s="113"/>
      <c r="F44" s="113"/>
      <c r="G44" s="29"/>
      <c r="H44" s="29"/>
    </row>
    <row r="45" spans="1:10" ht="30" x14ac:dyDescent="0.25">
      <c r="A45" s="30" t="s">
        <v>22</v>
      </c>
      <c r="B45" s="30" t="s">
        <v>23</v>
      </c>
      <c r="C45" s="31" t="s">
        <v>50</v>
      </c>
      <c r="D45" s="103" t="s">
        <v>205</v>
      </c>
      <c r="E45" s="31" t="s">
        <v>79</v>
      </c>
    </row>
    <row r="46" spans="1:10" x14ac:dyDescent="0.2">
      <c r="A46" s="33" t="s">
        <v>49</v>
      </c>
      <c r="B46" s="16">
        <v>2</v>
      </c>
      <c r="C46" s="16" t="s">
        <v>47</v>
      </c>
      <c r="D46" s="101"/>
      <c r="E46" s="80">
        <f>D46*B46</f>
        <v>0</v>
      </c>
    </row>
    <row r="47" spans="1:10" x14ac:dyDescent="0.2">
      <c r="A47" s="33" t="s">
        <v>24</v>
      </c>
      <c r="B47" s="16">
        <v>2</v>
      </c>
      <c r="C47" s="16" t="s">
        <v>51</v>
      </c>
      <c r="D47" s="101"/>
      <c r="E47" s="80">
        <f t="shared" ref="E47:E48" si="1">D47*B47*4</f>
        <v>0</v>
      </c>
    </row>
    <row r="48" spans="1:10" x14ac:dyDescent="0.2">
      <c r="A48" s="33" t="s">
        <v>25</v>
      </c>
      <c r="B48" s="16">
        <v>2</v>
      </c>
      <c r="C48" s="16" t="s">
        <v>51</v>
      </c>
      <c r="D48" s="101"/>
      <c r="E48" s="80">
        <f t="shared" si="1"/>
        <v>0</v>
      </c>
    </row>
    <row r="49" spans="1:5" x14ac:dyDescent="0.2">
      <c r="A49" s="34" t="s">
        <v>26</v>
      </c>
      <c r="B49" s="16">
        <v>2</v>
      </c>
      <c r="C49" s="16" t="s">
        <v>80</v>
      </c>
      <c r="D49" s="101"/>
      <c r="E49" s="80">
        <f>D49*B49</f>
        <v>0</v>
      </c>
    </row>
    <row r="50" spans="1:5" x14ac:dyDescent="0.2">
      <c r="A50" s="34" t="s">
        <v>28</v>
      </c>
      <c r="B50" s="16">
        <v>2</v>
      </c>
      <c r="C50" s="16" t="s">
        <v>47</v>
      </c>
      <c r="D50" s="101"/>
      <c r="E50" s="80">
        <f>D50*B50</f>
        <v>0</v>
      </c>
    </row>
    <row r="51" spans="1:5" x14ac:dyDescent="0.2">
      <c r="A51" s="34" t="s">
        <v>122</v>
      </c>
      <c r="B51" s="16">
        <v>2</v>
      </c>
      <c r="C51" s="16" t="s">
        <v>47</v>
      </c>
      <c r="D51" s="101"/>
      <c r="E51" s="80">
        <f t="shared" ref="E51:E53" si="2">D51*B51</f>
        <v>0</v>
      </c>
    </row>
    <row r="52" spans="1:5" x14ac:dyDescent="0.2">
      <c r="A52" s="34" t="s">
        <v>55</v>
      </c>
      <c r="B52" s="16">
        <v>1</v>
      </c>
      <c r="C52" s="16" t="s">
        <v>47</v>
      </c>
      <c r="D52" s="101"/>
      <c r="E52" s="80">
        <f t="shared" si="2"/>
        <v>0</v>
      </c>
    </row>
    <row r="53" spans="1:5" x14ac:dyDescent="0.2">
      <c r="A53" s="34" t="s">
        <v>27</v>
      </c>
      <c r="B53" s="16">
        <v>4</v>
      </c>
      <c r="C53" s="16" t="s">
        <v>47</v>
      </c>
      <c r="D53" s="101"/>
      <c r="E53" s="80">
        <f t="shared" si="2"/>
        <v>0</v>
      </c>
    </row>
    <row r="54" spans="1:5" x14ac:dyDescent="0.2">
      <c r="A54" s="34" t="s">
        <v>117</v>
      </c>
      <c r="B54" s="16">
        <v>1</v>
      </c>
      <c r="C54" s="16" t="s">
        <v>51</v>
      </c>
      <c r="D54" s="101"/>
      <c r="E54" s="80">
        <f>D54*B54*4</f>
        <v>0</v>
      </c>
    </row>
    <row r="55" spans="1:5" x14ac:dyDescent="0.2">
      <c r="A55" s="34" t="s">
        <v>116</v>
      </c>
      <c r="B55" s="16">
        <v>1</v>
      </c>
      <c r="C55" s="16" t="s">
        <v>57</v>
      </c>
      <c r="D55" s="101"/>
      <c r="E55" s="80">
        <f>D55*B55*2</f>
        <v>0</v>
      </c>
    </row>
    <row r="56" spans="1:5" x14ac:dyDescent="0.2">
      <c r="A56" s="34" t="s">
        <v>115</v>
      </c>
      <c r="B56" s="16">
        <v>1</v>
      </c>
      <c r="C56" s="16" t="s">
        <v>51</v>
      </c>
      <c r="D56" s="101"/>
      <c r="E56" s="80">
        <f>D56*B56*4</f>
        <v>0</v>
      </c>
    </row>
    <row r="57" spans="1:5" x14ac:dyDescent="0.2">
      <c r="A57" s="34" t="s">
        <v>54</v>
      </c>
      <c r="B57" s="16">
        <v>1</v>
      </c>
      <c r="C57" s="16" t="s">
        <v>8</v>
      </c>
      <c r="D57" s="101"/>
      <c r="E57" s="80">
        <f>D57*B57*12</f>
        <v>0</v>
      </c>
    </row>
    <row r="58" spans="1:5" x14ac:dyDescent="0.2">
      <c r="A58" s="34" t="s">
        <v>133</v>
      </c>
      <c r="B58" s="16">
        <v>2</v>
      </c>
      <c r="C58" s="16" t="s">
        <v>51</v>
      </c>
      <c r="D58" s="101"/>
      <c r="E58" s="80">
        <f>D58*B58*4</f>
        <v>0</v>
      </c>
    </row>
    <row r="59" spans="1:5" x14ac:dyDescent="0.2">
      <c r="A59" s="34" t="s">
        <v>118</v>
      </c>
      <c r="B59" s="16">
        <v>2</v>
      </c>
      <c r="C59" s="16" t="s">
        <v>51</v>
      </c>
      <c r="D59" s="101"/>
      <c r="E59" s="80">
        <f>D59*B59*4</f>
        <v>0</v>
      </c>
    </row>
    <row r="60" spans="1:5" x14ac:dyDescent="0.2">
      <c r="A60" s="34" t="s">
        <v>34</v>
      </c>
      <c r="B60" s="16">
        <v>2</v>
      </c>
      <c r="C60" s="16" t="s">
        <v>29</v>
      </c>
      <c r="D60" s="101"/>
      <c r="E60" s="80">
        <f>D60*B60*2</f>
        <v>0</v>
      </c>
    </row>
    <row r="61" spans="1:5" x14ac:dyDescent="0.2">
      <c r="A61" s="34" t="s">
        <v>64</v>
      </c>
      <c r="B61" s="16">
        <v>2</v>
      </c>
      <c r="C61" s="16" t="s">
        <v>51</v>
      </c>
      <c r="D61" s="101"/>
      <c r="E61" s="80">
        <f>D61*B61*4</f>
        <v>0</v>
      </c>
    </row>
    <row r="62" spans="1:5" x14ac:dyDescent="0.2">
      <c r="A62" s="34" t="s">
        <v>36</v>
      </c>
      <c r="B62" s="19">
        <v>1</v>
      </c>
      <c r="C62" s="16" t="s">
        <v>51</v>
      </c>
      <c r="D62" s="101"/>
      <c r="E62" s="80">
        <f>D62*B62*4</f>
        <v>0</v>
      </c>
    </row>
    <row r="63" spans="1:5" x14ac:dyDescent="0.2">
      <c r="A63" s="34" t="s">
        <v>68</v>
      </c>
      <c r="B63" s="19">
        <v>1</v>
      </c>
      <c r="C63" s="16" t="s">
        <v>56</v>
      </c>
      <c r="D63" s="101"/>
      <c r="E63" s="80">
        <f>D63*B63*2</f>
        <v>0</v>
      </c>
    </row>
    <row r="64" spans="1:5" x14ac:dyDescent="0.2">
      <c r="A64" s="34" t="s">
        <v>35</v>
      </c>
      <c r="B64" s="16">
        <v>1</v>
      </c>
      <c r="C64" s="16" t="s">
        <v>51</v>
      </c>
      <c r="D64" s="101"/>
      <c r="E64" s="80">
        <f>D64*B64*4</f>
        <v>0</v>
      </c>
    </row>
    <row r="65" spans="1:11" x14ac:dyDescent="0.2">
      <c r="A65" s="34" t="s">
        <v>62</v>
      </c>
      <c r="B65" s="16">
        <v>1</v>
      </c>
      <c r="C65" s="16" t="s">
        <v>8</v>
      </c>
      <c r="D65" s="101"/>
      <c r="E65" s="80">
        <f>D65*B65*12</f>
        <v>0</v>
      </c>
    </row>
    <row r="66" spans="1:11" x14ac:dyDescent="0.2">
      <c r="A66" s="34" t="s">
        <v>61</v>
      </c>
      <c r="B66" s="16">
        <v>1</v>
      </c>
      <c r="C66" s="16" t="s">
        <v>8</v>
      </c>
      <c r="D66" s="101"/>
      <c r="E66" s="80">
        <f t="shared" ref="E66:E69" si="3">D66*B66*12</f>
        <v>0</v>
      </c>
    </row>
    <row r="67" spans="1:11" x14ac:dyDescent="0.2">
      <c r="A67" s="34" t="s">
        <v>32</v>
      </c>
      <c r="B67" s="16">
        <v>1</v>
      </c>
      <c r="C67" s="16" t="s">
        <v>8</v>
      </c>
      <c r="D67" s="101"/>
      <c r="E67" s="80">
        <f t="shared" si="3"/>
        <v>0</v>
      </c>
    </row>
    <row r="68" spans="1:11" x14ac:dyDescent="0.2">
      <c r="A68" s="34" t="s">
        <v>33</v>
      </c>
      <c r="B68" s="16">
        <v>1</v>
      </c>
      <c r="C68" s="16" t="s">
        <v>51</v>
      </c>
      <c r="D68" s="101"/>
      <c r="E68" s="80">
        <f>D68*B68*4</f>
        <v>0</v>
      </c>
    </row>
    <row r="69" spans="1:11" x14ac:dyDescent="0.2">
      <c r="A69" s="34" t="s">
        <v>63</v>
      </c>
      <c r="B69" s="16">
        <v>1</v>
      </c>
      <c r="C69" s="16" t="s">
        <v>8</v>
      </c>
      <c r="D69" s="101"/>
      <c r="E69" s="80">
        <f t="shared" si="3"/>
        <v>0</v>
      </c>
    </row>
    <row r="70" spans="1:11" x14ac:dyDescent="0.2">
      <c r="A70" s="34" t="s">
        <v>52</v>
      </c>
      <c r="B70" s="16">
        <v>1</v>
      </c>
      <c r="C70" s="16" t="s">
        <v>51</v>
      </c>
      <c r="D70" s="101"/>
      <c r="E70" s="80">
        <f>D70*B70*4</f>
        <v>0</v>
      </c>
    </row>
    <row r="71" spans="1:11" x14ac:dyDescent="0.2">
      <c r="A71" s="34" t="s">
        <v>119</v>
      </c>
      <c r="B71" s="16">
        <v>1</v>
      </c>
      <c r="C71" s="16" t="s">
        <v>51</v>
      </c>
      <c r="D71" s="101"/>
      <c r="E71" s="80">
        <f>D71*B71*4</f>
        <v>0</v>
      </c>
    </row>
    <row r="72" spans="1:11" x14ac:dyDescent="0.2">
      <c r="A72" s="34" t="s">
        <v>120</v>
      </c>
      <c r="B72" s="16">
        <v>1</v>
      </c>
      <c r="C72" s="16" t="s">
        <v>51</v>
      </c>
      <c r="D72" s="101"/>
      <c r="E72" s="80">
        <f>D72*B72*4</f>
        <v>0</v>
      </c>
    </row>
    <row r="73" spans="1:11" x14ac:dyDescent="0.2">
      <c r="A73" s="34" t="s">
        <v>53</v>
      </c>
      <c r="B73" s="16">
        <v>1</v>
      </c>
      <c r="C73" s="16" t="s">
        <v>57</v>
      </c>
      <c r="D73" s="101"/>
      <c r="E73" s="80">
        <f>D73*B73*2</f>
        <v>0</v>
      </c>
    </row>
    <row r="74" spans="1:11" x14ac:dyDescent="0.2">
      <c r="A74" s="34" t="s">
        <v>121</v>
      </c>
      <c r="B74" s="16">
        <v>1</v>
      </c>
      <c r="C74" s="16" t="s">
        <v>47</v>
      </c>
      <c r="D74" s="101"/>
      <c r="E74" s="80">
        <f>D74*B74</f>
        <v>0</v>
      </c>
    </row>
    <row r="75" spans="1:11" ht="15" x14ac:dyDescent="0.25">
      <c r="A75" s="119" t="s">
        <v>99</v>
      </c>
      <c r="B75" s="115"/>
      <c r="C75" s="116"/>
      <c r="D75" s="35"/>
      <c r="E75" s="81">
        <f>SUM(E46:E74)</f>
        <v>0</v>
      </c>
      <c r="F75" s="24"/>
      <c r="G75" s="24"/>
      <c r="H75" s="24"/>
      <c r="I75" s="24"/>
      <c r="J75" s="37"/>
      <c r="K75" s="64"/>
    </row>
    <row r="76" spans="1:11" ht="15" x14ac:dyDescent="0.25">
      <c r="A76" s="114" t="s">
        <v>109</v>
      </c>
      <c r="B76" s="115"/>
      <c r="C76" s="116"/>
      <c r="D76" s="132">
        <v>0</v>
      </c>
      <c r="E76" s="133"/>
      <c r="F76" s="24"/>
      <c r="G76" s="24"/>
      <c r="H76" s="24"/>
      <c r="I76" s="24"/>
      <c r="J76" s="37"/>
      <c r="K76" s="64"/>
    </row>
    <row r="77" spans="1:11" ht="15" x14ac:dyDescent="0.25">
      <c r="A77" s="119" t="s">
        <v>44</v>
      </c>
      <c r="B77" s="115"/>
      <c r="C77" s="116"/>
      <c r="D77" s="9"/>
      <c r="E77" s="23">
        <f>E75*D76+E75</f>
        <v>0</v>
      </c>
      <c r="F77" s="24"/>
      <c r="G77" s="24"/>
      <c r="H77" s="24"/>
      <c r="I77" s="24"/>
      <c r="J77" s="37"/>
      <c r="K77" s="27"/>
    </row>
    <row r="78" spans="1:11" ht="15" x14ac:dyDescent="0.25">
      <c r="A78" s="114" t="s">
        <v>112</v>
      </c>
      <c r="B78" s="115"/>
      <c r="C78" s="116"/>
      <c r="D78" s="132">
        <v>0</v>
      </c>
      <c r="E78" s="133"/>
      <c r="F78" s="24"/>
      <c r="G78" s="24"/>
      <c r="H78" s="24"/>
      <c r="I78" s="24"/>
      <c r="J78" s="37"/>
      <c r="K78" s="27"/>
    </row>
    <row r="79" spans="1:11" ht="15" x14ac:dyDescent="0.25">
      <c r="A79" s="119" t="s">
        <v>101</v>
      </c>
      <c r="B79" s="115"/>
      <c r="C79" s="116"/>
      <c r="D79" s="9"/>
      <c r="E79" s="23">
        <f>E77*D78+E77</f>
        <v>0</v>
      </c>
      <c r="F79" s="24"/>
      <c r="G79" s="24"/>
      <c r="H79" s="24"/>
      <c r="I79" s="24"/>
      <c r="J79" s="37"/>
      <c r="K79" s="27"/>
    </row>
    <row r="80" spans="1:11" ht="15" x14ac:dyDescent="0.25">
      <c r="A80" s="114" t="s">
        <v>111</v>
      </c>
      <c r="B80" s="115"/>
      <c r="C80" s="116"/>
      <c r="D80" s="117">
        <v>0</v>
      </c>
      <c r="E80" s="118"/>
      <c r="F80" s="24"/>
      <c r="G80" s="24"/>
      <c r="H80" s="24"/>
      <c r="I80" s="24"/>
      <c r="J80" s="37"/>
      <c r="K80" s="27"/>
    </row>
    <row r="81" spans="1:11" ht="15" x14ac:dyDescent="0.25">
      <c r="A81" s="119" t="s">
        <v>102</v>
      </c>
      <c r="B81" s="115"/>
      <c r="C81" s="116"/>
      <c r="D81" s="9"/>
      <c r="E81" s="81">
        <f>E79*D80+E79</f>
        <v>0</v>
      </c>
      <c r="F81" s="24"/>
      <c r="G81" s="24"/>
      <c r="H81" s="24"/>
      <c r="I81" s="24"/>
      <c r="J81" s="37"/>
      <c r="K81" s="27"/>
    </row>
    <row r="82" spans="1:11" ht="15" x14ac:dyDescent="0.25">
      <c r="A82" s="114" t="s">
        <v>110</v>
      </c>
      <c r="B82" s="115"/>
      <c r="C82" s="116"/>
      <c r="D82" s="117">
        <v>0</v>
      </c>
      <c r="E82" s="118"/>
      <c r="F82" s="24"/>
      <c r="G82" s="24"/>
      <c r="H82" s="24"/>
      <c r="I82" s="24"/>
      <c r="J82" s="37"/>
      <c r="K82" s="27"/>
    </row>
    <row r="83" spans="1:11" ht="15.75" thickBot="1" x14ac:dyDescent="0.3">
      <c r="A83" s="120" t="s">
        <v>103</v>
      </c>
      <c r="B83" s="121"/>
      <c r="C83" s="122"/>
      <c r="D83" s="38"/>
      <c r="E83" s="82">
        <f>E81*D82+E81</f>
        <v>0</v>
      </c>
      <c r="F83" s="24"/>
      <c r="G83" s="24"/>
      <c r="H83" s="24"/>
      <c r="I83" s="24"/>
      <c r="J83" s="37"/>
      <c r="K83" s="27"/>
    </row>
    <row r="84" spans="1:11" ht="27.75" customHeight="1" thickBot="1" x14ac:dyDescent="0.3">
      <c r="A84" s="123" t="s">
        <v>157</v>
      </c>
      <c r="B84" s="124"/>
      <c r="C84" s="124"/>
      <c r="D84" s="125"/>
      <c r="E84" s="83">
        <f>E75+E77+E79+E81+E83</f>
        <v>0</v>
      </c>
      <c r="F84" s="41"/>
      <c r="G84" s="41"/>
      <c r="H84" s="41"/>
      <c r="I84" s="41"/>
      <c r="J84" s="42"/>
      <c r="K84" s="65"/>
    </row>
    <row r="85" spans="1:11" x14ac:dyDescent="0.2">
      <c r="A85" s="113" t="s">
        <v>10</v>
      </c>
      <c r="B85" s="113"/>
      <c r="C85" s="113"/>
      <c r="D85" s="113"/>
      <c r="E85" s="113"/>
      <c r="F85" s="113"/>
      <c r="G85" s="29"/>
      <c r="H85" s="29"/>
    </row>
    <row r="86" spans="1:11" ht="15" x14ac:dyDescent="0.25">
      <c r="A86" s="3" t="s">
        <v>43</v>
      </c>
      <c r="B86" s="3" t="s">
        <v>199</v>
      </c>
      <c r="C86" s="30" t="s">
        <v>50</v>
      </c>
      <c r="D86" s="3" t="s">
        <v>198</v>
      </c>
      <c r="E86" s="3" t="s">
        <v>60</v>
      </c>
    </row>
    <row r="87" spans="1:11" ht="42.75" x14ac:dyDescent="0.2">
      <c r="A87" s="15" t="s">
        <v>104</v>
      </c>
      <c r="B87" s="44">
        <v>902</v>
      </c>
      <c r="C87" s="43" t="s">
        <v>8</v>
      </c>
      <c r="D87" s="98">
        <v>0</v>
      </c>
      <c r="E87" s="76">
        <f>D87*B87*12</f>
        <v>0</v>
      </c>
    </row>
    <row r="88" spans="1:11" x14ac:dyDescent="0.2">
      <c r="A88" s="45" t="s">
        <v>77</v>
      </c>
      <c r="B88" s="32"/>
      <c r="C88" s="43"/>
      <c r="D88" s="46"/>
      <c r="E88" s="76">
        <f>SUM(E87:E87)</f>
        <v>0</v>
      </c>
      <c r="F88" s="47"/>
    </row>
    <row r="89" spans="1:11" ht="15" x14ac:dyDescent="0.25">
      <c r="A89" s="126" t="s">
        <v>100</v>
      </c>
      <c r="B89" s="127"/>
      <c r="C89" s="127"/>
      <c r="D89" s="128"/>
      <c r="E89" s="95">
        <v>0</v>
      </c>
      <c r="F89" s="47"/>
    </row>
    <row r="90" spans="1:11" x14ac:dyDescent="0.2">
      <c r="A90" s="48" t="s">
        <v>37</v>
      </c>
      <c r="B90" s="49"/>
      <c r="C90" s="9"/>
      <c r="D90" s="9"/>
      <c r="E90" s="23">
        <f>E88*E89+E88</f>
        <v>0</v>
      </c>
      <c r="F90" s="24"/>
      <c r="G90" s="24"/>
      <c r="H90" s="24"/>
      <c r="I90" s="24"/>
      <c r="J90" s="37"/>
      <c r="K90" s="50"/>
    </row>
    <row r="91" spans="1:11" ht="15" x14ac:dyDescent="0.25">
      <c r="A91" s="51" t="s">
        <v>100</v>
      </c>
      <c r="B91" s="52"/>
      <c r="C91" s="53"/>
      <c r="D91" s="54"/>
      <c r="E91" s="96">
        <v>0</v>
      </c>
      <c r="F91" s="24"/>
      <c r="G91" s="24"/>
      <c r="H91" s="24"/>
      <c r="I91" s="24"/>
      <c r="J91" s="37"/>
      <c r="K91" s="50"/>
    </row>
    <row r="92" spans="1:11" x14ac:dyDescent="0.2">
      <c r="A92" s="48" t="s">
        <v>38</v>
      </c>
      <c r="B92" s="49"/>
      <c r="C92" s="9"/>
      <c r="D92" s="9"/>
      <c r="E92" s="23">
        <f>E90*E91+E90</f>
        <v>0</v>
      </c>
      <c r="F92" s="24"/>
      <c r="G92" s="24"/>
      <c r="H92" s="24"/>
      <c r="I92" s="24"/>
      <c r="J92" s="37"/>
      <c r="K92" s="50"/>
    </row>
    <row r="93" spans="1:11" ht="15" x14ac:dyDescent="0.25">
      <c r="A93" s="51" t="s">
        <v>100</v>
      </c>
      <c r="B93" s="52"/>
      <c r="C93" s="53"/>
      <c r="D93" s="54"/>
      <c r="E93" s="96">
        <v>0</v>
      </c>
      <c r="F93" s="24"/>
      <c r="G93" s="24"/>
      <c r="H93" s="24"/>
      <c r="I93" s="24"/>
      <c r="J93" s="37"/>
      <c r="K93" s="50"/>
    </row>
    <row r="94" spans="1:11" x14ac:dyDescent="0.2">
      <c r="A94" s="48" t="s">
        <v>39</v>
      </c>
      <c r="B94" s="49"/>
      <c r="C94" s="9"/>
      <c r="D94" s="9"/>
      <c r="E94" s="23">
        <f>E92*E93+E92</f>
        <v>0</v>
      </c>
      <c r="F94" s="24"/>
      <c r="G94" s="24"/>
      <c r="H94" s="24"/>
      <c r="I94" s="24"/>
      <c r="J94" s="37"/>
      <c r="K94" s="50"/>
    </row>
    <row r="95" spans="1:11" ht="15" x14ac:dyDescent="0.25">
      <c r="A95" s="126" t="s">
        <v>100</v>
      </c>
      <c r="B95" s="127"/>
      <c r="C95" s="127"/>
      <c r="D95" s="127"/>
      <c r="E95" s="97">
        <v>0</v>
      </c>
      <c r="F95" s="24"/>
      <c r="G95" s="24"/>
      <c r="H95" s="24"/>
      <c r="I95" s="24"/>
      <c r="J95" s="37"/>
      <c r="K95" s="50"/>
    </row>
    <row r="96" spans="1:11" ht="16.5" customHeight="1" thickBot="1" x14ac:dyDescent="0.25">
      <c r="A96" s="55" t="s">
        <v>40</v>
      </c>
      <c r="B96" s="56"/>
      <c r="C96" s="38"/>
      <c r="D96" s="38"/>
      <c r="E96" s="82">
        <f>E94*E95+E94</f>
        <v>0</v>
      </c>
      <c r="F96" s="24"/>
      <c r="G96" s="24"/>
      <c r="H96" s="24"/>
      <c r="I96" s="24"/>
      <c r="J96" s="37"/>
      <c r="K96" s="50"/>
    </row>
    <row r="97" spans="1:11" ht="28.5" customHeight="1" thickBot="1" x14ac:dyDescent="0.3">
      <c r="A97" s="57" t="s">
        <v>158</v>
      </c>
      <c r="B97" s="58"/>
      <c r="C97" s="59"/>
      <c r="D97" s="59"/>
      <c r="E97" s="83">
        <f>E88+E90+E92+E94+E96</f>
        <v>0</v>
      </c>
      <c r="F97" s="41"/>
      <c r="G97" s="41"/>
      <c r="H97" s="41"/>
      <c r="I97" s="41"/>
      <c r="J97" s="42"/>
      <c r="K97" s="47"/>
    </row>
    <row r="98" spans="1:11" ht="15" x14ac:dyDescent="0.25">
      <c r="A98" s="129"/>
      <c r="B98" s="129"/>
      <c r="C98" s="129"/>
      <c r="D98" s="129"/>
      <c r="E98" s="129"/>
      <c r="F98" s="129"/>
      <c r="G98" s="60"/>
      <c r="H98" s="60"/>
    </row>
    <row r="99" spans="1:11" x14ac:dyDescent="0.2">
      <c r="A99" s="113" t="s">
        <v>211</v>
      </c>
      <c r="B99" s="113"/>
      <c r="C99" s="113"/>
      <c r="D99" s="113"/>
      <c r="E99" s="113"/>
      <c r="F99" s="113"/>
      <c r="G99" s="29"/>
      <c r="H99" s="29"/>
    </row>
    <row r="100" spans="1:11" x14ac:dyDescent="0.2">
      <c r="A100" s="61" t="s">
        <v>41</v>
      </c>
      <c r="B100" s="62"/>
      <c r="C100" s="62"/>
      <c r="D100" s="62"/>
      <c r="E100" s="63" t="s">
        <v>42</v>
      </c>
      <c r="F100" s="47"/>
    </row>
    <row r="101" spans="1:11" x14ac:dyDescent="0.2">
      <c r="A101" s="115" t="s">
        <v>159</v>
      </c>
      <c r="B101" s="115"/>
      <c r="C101" s="115"/>
      <c r="D101" s="116"/>
      <c r="E101" s="84">
        <f>K15</f>
        <v>0</v>
      </c>
      <c r="F101" s="47"/>
    </row>
    <row r="102" spans="1:11" x14ac:dyDescent="0.2">
      <c r="A102" s="114" t="s">
        <v>212</v>
      </c>
      <c r="B102" s="115"/>
      <c r="C102" s="115"/>
      <c r="D102" s="116"/>
      <c r="E102" s="84">
        <f>E42</f>
        <v>0</v>
      </c>
    </row>
    <row r="103" spans="1:11" x14ac:dyDescent="0.2">
      <c r="A103" s="114" t="s">
        <v>213</v>
      </c>
      <c r="B103" s="115"/>
      <c r="C103" s="115"/>
      <c r="D103" s="116"/>
      <c r="E103" s="84">
        <f>E84</f>
        <v>0</v>
      </c>
      <c r="F103" s="47"/>
    </row>
    <row r="104" spans="1:11" ht="15" thickBot="1" x14ac:dyDescent="0.25">
      <c r="A104" s="153" t="s">
        <v>160</v>
      </c>
      <c r="B104" s="121"/>
      <c r="C104" s="121"/>
      <c r="D104" s="122"/>
      <c r="E104" s="66">
        <f>E97</f>
        <v>0</v>
      </c>
      <c r="F104" s="47"/>
    </row>
    <row r="105" spans="1:11" ht="15.75" customHeight="1" thickBot="1" x14ac:dyDescent="0.3">
      <c r="A105" s="110" t="s">
        <v>69</v>
      </c>
      <c r="B105" s="111"/>
      <c r="C105" s="111"/>
      <c r="D105" s="112"/>
      <c r="E105" s="85">
        <f>SUM(E101:E104)</f>
        <v>0</v>
      </c>
      <c r="F105" s="47"/>
    </row>
    <row r="106" spans="1:11" ht="15" thickBot="1" x14ac:dyDescent="0.25"/>
    <row r="107" spans="1:11" x14ac:dyDescent="0.2">
      <c r="A107" s="141"/>
      <c r="C107" s="141"/>
    </row>
    <row r="108" spans="1:11" ht="15" customHeight="1" thickBot="1" x14ac:dyDescent="0.25">
      <c r="A108" s="143"/>
      <c r="C108" s="143"/>
    </row>
    <row r="109" spans="1:11" x14ac:dyDescent="0.2">
      <c r="A109" s="2" t="s">
        <v>200</v>
      </c>
      <c r="C109" s="2" t="s">
        <v>201</v>
      </c>
    </row>
  </sheetData>
  <sheetProtection algorithmName="SHA-512" hashValue="wKQRMY/UUP2HAZp3Os+JY6FUoqSVNywgU6tVNqz/UyqVw1J9PxciX7iaQtnMXD/MJwQluJhyUosOYiFp3t6NZw==" saltValue="2VSD6nr++bCO08RYzf87gg==" spinCount="100000" sheet="1" objects="1" scenarios="1"/>
  <mergeCells count="58">
    <mergeCell ref="A107:A108"/>
    <mergeCell ref="C107:C108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3:C33"/>
    <mergeCell ref="A34:C34"/>
    <mergeCell ref="D34:E34"/>
    <mergeCell ref="A35:C35"/>
    <mergeCell ref="A36:C36"/>
    <mergeCell ref="D36:E36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101:D101"/>
    <mergeCell ref="A102:D102"/>
    <mergeCell ref="A103:D103"/>
    <mergeCell ref="A104:D104"/>
    <mergeCell ref="A105:D105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8" max="16383" man="1"/>
  </rowBreaks>
  <ignoredErrors>
    <ignoredError sqref="E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opLeftCell="A85" zoomScale="75" zoomScaleNormal="75" workbookViewId="0">
      <selection activeCell="D133" sqref="D133"/>
    </sheetView>
  </sheetViews>
  <sheetFormatPr defaultColWidth="9.140625" defaultRowHeight="14.25" x14ac:dyDescent="0.2"/>
  <cols>
    <col min="1" max="1" width="60.5703125" style="2" customWidth="1"/>
    <col min="2" max="2" width="11" style="2" customWidth="1"/>
    <col min="3" max="3" width="21.5703125" style="2" customWidth="1"/>
    <col min="4" max="4" width="17" style="2" customWidth="1"/>
    <col min="5" max="5" width="28.140625" style="2" customWidth="1"/>
    <col min="6" max="6" width="15.5703125" style="2" customWidth="1"/>
    <col min="7" max="7" width="19.5703125" style="2" customWidth="1"/>
    <col min="8" max="8" width="7.28515625" style="2" customWidth="1"/>
    <col min="9" max="10" width="13.5703125" style="2" customWidth="1"/>
    <col min="11" max="11" width="16.5703125" style="2" customWidth="1"/>
    <col min="12" max="16384" width="9.140625" style="2"/>
  </cols>
  <sheetData>
    <row r="1" spans="1:11" ht="23.25" x14ac:dyDescent="0.35">
      <c r="A1" s="144" t="s">
        <v>203</v>
      </c>
      <c r="B1" s="144"/>
      <c r="C1" s="144"/>
      <c r="D1" s="144"/>
      <c r="E1" s="144"/>
      <c r="F1" s="144"/>
      <c r="G1" s="144"/>
      <c r="H1" s="1"/>
      <c r="I1" s="1"/>
      <c r="J1" s="1"/>
    </row>
    <row r="2" spans="1:11" ht="24" thickBot="1" x14ac:dyDescent="0.4">
      <c r="A2" s="67" t="s">
        <v>74</v>
      </c>
      <c r="B2" s="67"/>
      <c r="C2" s="67"/>
      <c r="D2" s="67"/>
      <c r="E2" s="67"/>
      <c r="F2" s="67" t="s">
        <v>75</v>
      </c>
      <c r="G2" s="67"/>
      <c r="H2" s="1"/>
      <c r="I2" s="1"/>
      <c r="J2" s="1"/>
    </row>
    <row r="3" spans="1:11" ht="15" x14ac:dyDescent="0.25">
      <c r="A3" s="148" t="s">
        <v>139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0" x14ac:dyDescent="0.25">
      <c r="A4" s="3" t="s">
        <v>17</v>
      </c>
      <c r="B4" s="4" t="s">
        <v>86</v>
      </c>
      <c r="C4" s="4" t="s">
        <v>97</v>
      </c>
      <c r="D4" s="4" t="s">
        <v>87</v>
      </c>
      <c r="E4" s="145" t="s">
        <v>193</v>
      </c>
      <c r="F4" s="146"/>
      <c r="G4" s="146"/>
      <c r="H4" s="146"/>
      <c r="I4" s="146"/>
      <c r="J4" s="147"/>
      <c r="K4" s="4" t="s">
        <v>98</v>
      </c>
    </row>
    <row r="5" spans="1:11" ht="32.25" customHeight="1" x14ac:dyDescent="0.2">
      <c r="A5" s="5" t="s">
        <v>113</v>
      </c>
      <c r="B5" s="5">
        <v>1</v>
      </c>
      <c r="C5" s="100">
        <v>0</v>
      </c>
      <c r="D5" s="75">
        <f>C5*B5</f>
        <v>0</v>
      </c>
      <c r="E5" s="7"/>
      <c r="F5" s="66">
        <v>0</v>
      </c>
      <c r="G5" s="6">
        <f>F5*E5</f>
        <v>0</v>
      </c>
      <c r="H5" s="7"/>
      <c r="I5" s="66">
        <v>0</v>
      </c>
      <c r="J5" s="6">
        <f>I5*H5</f>
        <v>0</v>
      </c>
      <c r="K5" s="75">
        <f>D5*12</f>
        <v>0</v>
      </c>
    </row>
    <row r="6" spans="1:11" x14ac:dyDescent="0.2">
      <c r="A6" s="114" t="s">
        <v>92</v>
      </c>
      <c r="B6" s="116"/>
      <c r="C6" s="8"/>
      <c r="D6" s="9"/>
      <c r="E6" s="9"/>
      <c r="F6" s="9"/>
      <c r="G6" s="9"/>
      <c r="H6" s="9"/>
      <c r="I6" s="9"/>
      <c r="J6" s="9"/>
      <c r="K6" s="76">
        <f>K5</f>
        <v>0</v>
      </c>
    </row>
    <row r="7" spans="1:11" ht="15" x14ac:dyDescent="0.25">
      <c r="A7" s="114" t="s">
        <v>108</v>
      </c>
      <c r="B7" s="116"/>
      <c r="C7" s="150">
        <v>0</v>
      </c>
      <c r="D7" s="151"/>
      <c r="E7" s="151"/>
      <c r="F7" s="151"/>
      <c r="G7" s="151"/>
      <c r="H7" s="151"/>
      <c r="I7" s="151"/>
      <c r="J7" s="151"/>
      <c r="K7" s="152"/>
    </row>
    <row r="8" spans="1:11" x14ac:dyDescent="0.2">
      <c r="A8" s="114" t="s">
        <v>93</v>
      </c>
      <c r="B8" s="116"/>
      <c r="C8" s="10"/>
      <c r="D8" s="11"/>
      <c r="E8" s="11"/>
      <c r="F8" s="9"/>
      <c r="G8" s="9"/>
      <c r="H8" s="9"/>
      <c r="I8" s="9"/>
      <c r="J8" s="9"/>
      <c r="K8" s="76">
        <f>K6*C7+K6</f>
        <v>0</v>
      </c>
    </row>
    <row r="9" spans="1:11" ht="15" x14ac:dyDescent="0.25">
      <c r="A9" s="114" t="s">
        <v>105</v>
      </c>
      <c r="B9" s="116"/>
      <c r="C9" s="137">
        <v>0</v>
      </c>
      <c r="D9" s="138"/>
      <c r="E9" s="138"/>
      <c r="F9" s="138"/>
      <c r="G9" s="138"/>
      <c r="H9" s="138"/>
      <c r="I9" s="138"/>
      <c r="J9" s="138"/>
      <c r="K9" s="139"/>
    </row>
    <row r="10" spans="1:11" x14ac:dyDescent="0.2">
      <c r="A10" s="114" t="s">
        <v>94</v>
      </c>
      <c r="B10" s="116"/>
      <c r="C10" s="10"/>
      <c r="D10" s="11"/>
      <c r="E10" s="11"/>
      <c r="F10" s="9"/>
      <c r="G10" s="9"/>
      <c r="H10" s="9"/>
      <c r="I10" s="9"/>
      <c r="J10" s="9"/>
      <c r="K10" s="76">
        <f>K8*C9+K8</f>
        <v>0</v>
      </c>
    </row>
    <row r="11" spans="1:11" ht="15" x14ac:dyDescent="0.25">
      <c r="A11" s="114" t="s">
        <v>107</v>
      </c>
      <c r="B11" s="116"/>
      <c r="C11" s="137">
        <v>0</v>
      </c>
      <c r="D11" s="138"/>
      <c r="E11" s="138"/>
      <c r="F11" s="138"/>
      <c r="G11" s="138"/>
      <c r="H11" s="138"/>
      <c r="I11" s="138"/>
      <c r="J11" s="138"/>
      <c r="K11" s="139"/>
    </row>
    <row r="12" spans="1:11" x14ac:dyDescent="0.2">
      <c r="A12" s="114" t="s">
        <v>95</v>
      </c>
      <c r="B12" s="116"/>
      <c r="C12" s="10"/>
      <c r="D12" s="11"/>
      <c r="E12" s="11"/>
      <c r="F12" s="9"/>
      <c r="G12" s="9"/>
      <c r="H12" s="9"/>
      <c r="I12" s="9"/>
      <c r="J12" s="9"/>
      <c r="K12" s="76">
        <f>K10*C11+K10</f>
        <v>0</v>
      </c>
    </row>
    <row r="13" spans="1:11" ht="15" x14ac:dyDescent="0.25">
      <c r="A13" s="114" t="s">
        <v>106</v>
      </c>
      <c r="B13" s="116"/>
      <c r="C13" s="137">
        <v>0</v>
      </c>
      <c r="D13" s="138"/>
      <c r="E13" s="138"/>
      <c r="F13" s="138"/>
      <c r="G13" s="138"/>
      <c r="H13" s="138"/>
      <c r="I13" s="138"/>
      <c r="J13" s="138"/>
      <c r="K13" s="139"/>
    </row>
    <row r="14" spans="1:11" x14ac:dyDescent="0.2">
      <c r="A14" s="114" t="s">
        <v>96</v>
      </c>
      <c r="B14" s="116"/>
      <c r="C14" s="8"/>
      <c r="D14" s="9"/>
      <c r="E14" s="9"/>
      <c r="F14" s="9"/>
      <c r="G14" s="9"/>
      <c r="H14" s="9"/>
      <c r="I14" s="9"/>
      <c r="J14" s="9"/>
      <c r="K14" s="76">
        <f>K12*C13+K12</f>
        <v>0</v>
      </c>
    </row>
    <row r="15" spans="1:11" ht="15" x14ac:dyDescent="0.25">
      <c r="A15" s="12" t="s">
        <v>82</v>
      </c>
      <c r="B15" s="12"/>
      <c r="C15" s="9"/>
      <c r="D15" s="9"/>
      <c r="E15" s="9"/>
      <c r="F15" s="12"/>
      <c r="G15" s="12"/>
      <c r="H15" s="12"/>
      <c r="I15" s="12"/>
      <c r="J15" s="12"/>
      <c r="K15" s="77">
        <f>K6+K8+K10+K12+K14</f>
        <v>0</v>
      </c>
    </row>
    <row r="16" spans="1:11" ht="15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x14ac:dyDescent="0.2">
      <c r="A17" s="113" t="s">
        <v>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30" x14ac:dyDescent="0.25">
      <c r="A18" s="13" t="s">
        <v>65</v>
      </c>
      <c r="B18" s="14" t="s">
        <v>23</v>
      </c>
      <c r="C18" s="14" t="s">
        <v>50</v>
      </c>
      <c r="D18" s="102" t="s">
        <v>210</v>
      </c>
      <c r="E18" s="3" t="s">
        <v>60</v>
      </c>
    </row>
    <row r="19" spans="1:11" x14ac:dyDescent="0.2">
      <c r="A19" s="15" t="s">
        <v>78</v>
      </c>
      <c r="B19" s="16">
        <v>5</v>
      </c>
      <c r="C19" s="16" t="s">
        <v>8</v>
      </c>
      <c r="D19" s="99"/>
      <c r="E19" s="76">
        <f>B19*D19*12</f>
        <v>0</v>
      </c>
    </row>
    <row r="20" spans="1:11" ht="28.5" x14ac:dyDescent="0.2">
      <c r="A20" s="15" t="s">
        <v>1</v>
      </c>
      <c r="B20" s="16">
        <v>3</v>
      </c>
      <c r="C20" s="17" t="s">
        <v>88</v>
      </c>
      <c r="D20" s="99"/>
      <c r="E20" s="76">
        <f t="shared" ref="E20:E28" si="0">B20*D20*12</f>
        <v>0</v>
      </c>
    </row>
    <row r="21" spans="1:11" x14ac:dyDescent="0.2">
      <c r="A21" s="15" t="s">
        <v>2</v>
      </c>
      <c r="B21" s="16">
        <v>3</v>
      </c>
      <c r="C21" s="16" t="s">
        <v>89</v>
      </c>
      <c r="D21" s="99"/>
      <c r="E21" s="76">
        <f t="shared" si="0"/>
        <v>0</v>
      </c>
    </row>
    <row r="22" spans="1:11" x14ac:dyDescent="0.2">
      <c r="A22" s="15" t="s">
        <v>58</v>
      </c>
      <c r="B22" s="16">
        <v>4</v>
      </c>
      <c r="C22" s="16" t="s">
        <v>59</v>
      </c>
      <c r="D22" s="99"/>
      <c r="E22" s="76">
        <f t="shared" si="0"/>
        <v>0</v>
      </c>
    </row>
    <row r="23" spans="1:11" x14ac:dyDescent="0.2">
      <c r="A23" s="15" t="s">
        <v>66</v>
      </c>
      <c r="B23" s="16">
        <v>5</v>
      </c>
      <c r="C23" s="16" t="s">
        <v>11</v>
      </c>
      <c r="D23" s="99"/>
      <c r="E23" s="76">
        <f>B23*D23</f>
        <v>0</v>
      </c>
    </row>
    <row r="24" spans="1:11" ht="28.5" x14ac:dyDescent="0.2">
      <c r="A24" s="15" t="s">
        <v>3</v>
      </c>
      <c r="B24" s="16">
        <v>3</v>
      </c>
      <c r="C24" s="17" t="s">
        <v>169</v>
      </c>
      <c r="D24" s="99"/>
      <c r="E24" s="76">
        <f t="shared" si="0"/>
        <v>0</v>
      </c>
    </row>
    <row r="25" spans="1:11" ht="28.5" x14ac:dyDescent="0.2">
      <c r="A25" s="15" t="s">
        <v>4</v>
      </c>
      <c r="B25" s="16">
        <v>3</v>
      </c>
      <c r="C25" s="17" t="s">
        <v>169</v>
      </c>
      <c r="D25" s="99"/>
      <c r="E25" s="76">
        <f t="shared" si="0"/>
        <v>0</v>
      </c>
    </row>
    <row r="26" spans="1:11" ht="28.5" x14ac:dyDescent="0.2">
      <c r="A26" s="18" t="s">
        <v>5</v>
      </c>
      <c r="B26" s="19">
        <v>5</v>
      </c>
      <c r="C26" s="17" t="s">
        <v>88</v>
      </c>
      <c r="D26" s="99"/>
      <c r="E26" s="76">
        <f t="shared" si="0"/>
        <v>0</v>
      </c>
    </row>
    <row r="27" spans="1:11" x14ac:dyDescent="0.2">
      <c r="A27" s="18" t="s">
        <v>6</v>
      </c>
      <c r="B27" s="19">
        <v>5</v>
      </c>
      <c r="C27" s="17" t="s">
        <v>89</v>
      </c>
      <c r="D27" s="99"/>
      <c r="E27" s="76">
        <f t="shared" si="0"/>
        <v>0</v>
      </c>
    </row>
    <row r="28" spans="1:11" x14ac:dyDescent="0.2">
      <c r="A28" s="18" t="s">
        <v>67</v>
      </c>
      <c r="B28" s="16">
        <v>5</v>
      </c>
      <c r="C28" s="16" t="s">
        <v>9</v>
      </c>
      <c r="D28" s="99"/>
      <c r="E28" s="76">
        <f t="shared" si="0"/>
        <v>0</v>
      </c>
    </row>
    <row r="29" spans="1:11" x14ac:dyDescent="0.2">
      <c r="A29" s="18" t="s">
        <v>141</v>
      </c>
      <c r="B29" s="16">
        <v>3</v>
      </c>
      <c r="C29" s="16" t="s">
        <v>11</v>
      </c>
      <c r="D29" s="99"/>
      <c r="E29" s="76">
        <f>B29*D29</f>
        <v>0</v>
      </c>
    </row>
    <row r="30" spans="1:11" ht="19.5" customHeight="1" x14ac:dyDescent="0.2">
      <c r="A30" s="18" t="s">
        <v>7</v>
      </c>
      <c r="B30" s="16">
        <v>3</v>
      </c>
      <c r="C30" s="17" t="s">
        <v>48</v>
      </c>
      <c r="D30" s="99"/>
      <c r="E30" s="76">
        <f>B30*D30*24</f>
        <v>0</v>
      </c>
    </row>
    <row r="31" spans="1:11" ht="28.5" x14ac:dyDescent="0.2">
      <c r="A31" s="18" t="s">
        <v>179</v>
      </c>
      <c r="B31" s="16">
        <v>177</v>
      </c>
      <c r="C31" s="20" t="s">
        <v>114</v>
      </c>
      <c r="D31" s="99"/>
      <c r="E31" s="76">
        <f>B31*D31*2</f>
        <v>0</v>
      </c>
    </row>
    <row r="32" spans="1:11" x14ac:dyDescent="0.2">
      <c r="A32" s="18" t="s">
        <v>180</v>
      </c>
      <c r="B32" s="16">
        <v>75</v>
      </c>
      <c r="C32" s="16" t="s">
        <v>30</v>
      </c>
      <c r="D32" s="99"/>
      <c r="E32" s="76">
        <f>B32*D32</f>
        <v>0</v>
      </c>
    </row>
    <row r="33" spans="1:10" x14ac:dyDescent="0.2">
      <c r="A33" s="114" t="s">
        <v>91</v>
      </c>
      <c r="B33" s="115"/>
      <c r="C33" s="116"/>
      <c r="D33" s="21"/>
      <c r="E33" s="78">
        <f>SUM(E19:E32)</f>
        <v>0</v>
      </c>
    </row>
    <row r="34" spans="1:10" ht="15" x14ac:dyDescent="0.25">
      <c r="A34" s="114" t="s">
        <v>109</v>
      </c>
      <c r="B34" s="115"/>
      <c r="C34" s="116"/>
      <c r="D34" s="130">
        <v>0</v>
      </c>
      <c r="E34" s="131"/>
    </row>
    <row r="35" spans="1:10" ht="15" x14ac:dyDescent="0.25">
      <c r="A35" s="134" t="s">
        <v>18</v>
      </c>
      <c r="B35" s="127"/>
      <c r="C35" s="128"/>
      <c r="D35" s="22"/>
      <c r="E35" s="23">
        <f>E33*D34+E33</f>
        <v>0</v>
      </c>
      <c r="F35" s="24"/>
      <c r="G35" s="24"/>
      <c r="H35" s="24"/>
    </row>
    <row r="36" spans="1:10" ht="15" x14ac:dyDescent="0.25">
      <c r="A36" s="114" t="s">
        <v>112</v>
      </c>
      <c r="B36" s="115"/>
      <c r="C36" s="116"/>
      <c r="D36" s="135">
        <v>0</v>
      </c>
      <c r="E36" s="136"/>
      <c r="F36" s="24"/>
      <c r="G36" s="24"/>
      <c r="H36" s="24"/>
    </row>
    <row r="37" spans="1:10" ht="15" x14ac:dyDescent="0.25">
      <c r="A37" s="114" t="s">
        <v>19</v>
      </c>
      <c r="B37" s="115"/>
      <c r="C37" s="116"/>
      <c r="D37" s="22"/>
      <c r="E37" s="78">
        <f>E35*D36+E35</f>
        <v>0</v>
      </c>
      <c r="F37" s="24"/>
      <c r="G37" s="24"/>
      <c r="H37" s="24"/>
    </row>
    <row r="38" spans="1:10" ht="15" x14ac:dyDescent="0.25">
      <c r="A38" s="114" t="s">
        <v>111</v>
      </c>
      <c r="B38" s="115"/>
      <c r="C38" s="116"/>
      <c r="D38" s="130">
        <v>0</v>
      </c>
      <c r="E38" s="131"/>
      <c r="F38" s="24"/>
      <c r="G38" s="24"/>
      <c r="H38" s="24"/>
    </row>
    <row r="39" spans="1:10" ht="15" x14ac:dyDescent="0.25">
      <c r="A39" s="114" t="s">
        <v>20</v>
      </c>
      <c r="B39" s="115"/>
      <c r="C39" s="116"/>
      <c r="D39" s="22"/>
      <c r="E39" s="78">
        <f>E37*D38+E37</f>
        <v>0</v>
      </c>
      <c r="F39" s="24"/>
      <c r="G39" s="24"/>
      <c r="H39" s="24"/>
    </row>
    <row r="40" spans="1:10" ht="15" x14ac:dyDescent="0.25">
      <c r="A40" s="114" t="s">
        <v>110</v>
      </c>
      <c r="B40" s="115"/>
      <c r="C40" s="116"/>
      <c r="D40" s="130">
        <v>0</v>
      </c>
      <c r="E40" s="131"/>
      <c r="F40" s="24"/>
      <c r="G40" s="24"/>
      <c r="H40" s="24"/>
    </row>
    <row r="41" spans="1:10" x14ac:dyDescent="0.2">
      <c r="A41" s="114" t="s">
        <v>21</v>
      </c>
      <c r="B41" s="115"/>
      <c r="C41" s="116"/>
      <c r="D41" s="21"/>
      <c r="E41" s="23">
        <f>E39*D40+E39</f>
        <v>0</v>
      </c>
      <c r="F41" s="24"/>
      <c r="G41" s="24"/>
      <c r="H41" s="24"/>
    </row>
    <row r="42" spans="1:10" ht="15" x14ac:dyDescent="0.25">
      <c r="A42" s="12" t="s">
        <v>161</v>
      </c>
      <c r="B42" s="12"/>
      <c r="C42" s="12"/>
      <c r="D42" s="26"/>
      <c r="E42" s="79">
        <f>E33+E35+E37+E39+E41</f>
        <v>0</v>
      </c>
      <c r="F42" s="27"/>
      <c r="G42" s="27"/>
      <c r="H42" s="27"/>
      <c r="I42" s="28"/>
    </row>
    <row r="43" spans="1:10" ht="15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</row>
    <row r="44" spans="1:10" x14ac:dyDescent="0.2">
      <c r="A44" s="113" t="s">
        <v>31</v>
      </c>
      <c r="B44" s="113"/>
      <c r="C44" s="113"/>
      <c r="D44" s="113"/>
      <c r="E44" s="113"/>
      <c r="F44" s="113"/>
      <c r="G44" s="29"/>
      <c r="H44" s="29"/>
    </row>
    <row r="45" spans="1:10" ht="30" x14ac:dyDescent="0.25">
      <c r="A45" s="30" t="s">
        <v>22</v>
      </c>
      <c r="B45" s="30" t="s">
        <v>23</v>
      </c>
      <c r="C45" s="31" t="s">
        <v>50</v>
      </c>
      <c r="D45" s="103" t="s">
        <v>205</v>
      </c>
      <c r="E45" s="31" t="s">
        <v>79</v>
      </c>
    </row>
    <row r="46" spans="1:10" x14ac:dyDescent="0.2">
      <c r="A46" s="33" t="s">
        <v>49</v>
      </c>
      <c r="B46" s="16">
        <v>1</v>
      </c>
      <c r="C46" s="16" t="s">
        <v>47</v>
      </c>
      <c r="D46" s="101"/>
      <c r="E46" s="80">
        <f>D46*B46</f>
        <v>0</v>
      </c>
    </row>
    <row r="47" spans="1:10" x14ac:dyDescent="0.2">
      <c r="A47" s="33" t="s">
        <v>24</v>
      </c>
      <c r="B47" s="16">
        <v>1</v>
      </c>
      <c r="C47" s="16" t="s">
        <v>51</v>
      </c>
      <c r="D47" s="101"/>
      <c r="E47" s="80">
        <f t="shared" ref="E47:E48" si="1">D47*B47*4</f>
        <v>0</v>
      </c>
    </row>
    <row r="48" spans="1:10" x14ac:dyDescent="0.2">
      <c r="A48" s="33" t="s">
        <v>25</v>
      </c>
      <c r="B48" s="16">
        <v>1</v>
      </c>
      <c r="C48" s="16" t="s">
        <v>51</v>
      </c>
      <c r="D48" s="101"/>
      <c r="E48" s="80">
        <f t="shared" si="1"/>
        <v>0</v>
      </c>
    </row>
    <row r="49" spans="1:5" x14ac:dyDescent="0.2">
      <c r="A49" s="34" t="s">
        <v>26</v>
      </c>
      <c r="B49" s="16">
        <v>1</v>
      </c>
      <c r="C49" s="16" t="s">
        <v>80</v>
      </c>
      <c r="D49" s="101"/>
      <c r="E49" s="80">
        <f>D49*B49</f>
        <v>0</v>
      </c>
    </row>
    <row r="50" spans="1:5" x14ac:dyDescent="0.2">
      <c r="A50" s="34" t="s">
        <v>28</v>
      </c>
      <c r="B50" s="16">
        <v>1</v>
      </c>
      <c r="C50" s="16" t="s">
        <v>47</v>
      </c>
      <c r="D50" s="101"/>
      <c r="E50" s="80">
        <f>D50*B50</f>
        <v>0</v>
      </c>
    </row>
    <row r="51" spans="1:5" x14ac:dyDescent="0.2">
      <c r="A51" s="34" t="s">
        <v>122</v>
      </c>
      <c r="B51" s="16">
        <v>1</v>
      </c>
      <c r="C51" s="16" t="s">
        <v>47</v>
      </c>
      <c r="D51" s="101"/>
      <c r="E51" s="80">
        <f t="shared" ref="E51:E53" si="2">D51*B51</f>
        <v>0</v>
      </c>
    </row>
    <row r="52" spans="1:5" x14ac:dyDescent="0.2">
      <c r="A52" s="34" t="s">
        <v>55</v>
      </c>
      <c r="B52" s="16">
        <v>1</v>
      </c>
      <c r="C52" s="16" t="s">
        <v>47</v>
      </c>
      <c r="D52" s="101"/>
      <c r="E52" s="80">
        <f t="shared" si="2"/>
        <v>0</v>
      </c>
    </row>
    <row r="53" spans="1:5" x14ac:dyDescent="0.2">
      <c r="A53" s="34" t="s">
        <v>27</v>
      </c>
      <c r="B53" s="16">
        <v>2</v>
      </c>
      <c r="C53" s="16" t="s">
        <v>47</v>
      </c>
      <c r="D53" s="101"/>
      <c r="E53" s="80">
        <f t="shared" si="2"/>
        <v>0</v>
      </c>
    </row>
    <row r="54" spans="1:5" x14ac:dyDescent="0.2">
      <c r="A54" s="34" t="s">
        <v>117</v>
      </c>
      <c r="B54" s="16">
        <v>1</v>
      </c>
      <c r="C54" s="16" t="s">
        <v>51</v>
      </c>
      <c r="D54" s="101"/>
      <c r="E54" s="80">
        <f>D54*B54*4</f>
        <v>0</v>
      </c>
    </row>
    <row r="55" spans="1:5" x14ac:dyDescent="0.2">
      <c r="A55" s="34" t="s">
        <v>116</v>
      </c>
      <c r="B55" s="16">
        <v>1</v>
      </c>
      <c r="C55" s="16" t="s">
        <v>57</v>
      </c>
      <c r="D55" s="101"/>
      <c r="E55" s="80">
        <f>D55*B55*2</f>
        <v>0</v>
      </c>
    </row>
    <row r="56" spans="1:5" x14ac:dyDescent="0.2">
      <c r="A56" s="34" t="s">
        <v>115</v>
      </c>
      <c r="B56" s="16">
        <v>1</v>
      </c>
      <c r="C56" s="16" t="s">
        <v>57</v>
      </c>
      <c r="D56" s="101"/>
      <c r="E56" s="80">
        <f>D56*B56*2</f>
        <v>0</v>
      </c>
    </row>
    <row r="57" spans="1:5" x14ac:dyDescent="0.2">
      <c r="A57" s="34" t="s">
        <v>54</v>
      </c>
      <c r="B57" s="16">
        <v>1</v>
      </c>
      <c r="C57" s="16" t="s">
        <v>51</v>
      </c>
      <c r="D57" s="101"/>
      <c r="E57" s="80">
        <f>D57*B57*4</f>
        <v>0</v>
      </c>
    </row>
    <row r="58" spans="1:5" x14ac:dyDescent="0.2">
      <c r="A58" s="34" t="s">
        <v>132</v>
      </c>
      <c r="B58" s="16">
        <v>1</v>
      </c>
      <c r="C58" s="16" t="s">
        <v>51</v>
      </c>
      <c r="D58" s="101"/>
      <c r="E58" s="80">
        <f>D58*B58*4</f>
        <v>0</v>
      </c>
    </row>
    <row r="59" spans="1:5" x14ac:dyDescent="0.2">
      <c r="A59" s="34" t="s">
        <v>118</v>
      </c>
      <c r="B59" s="16">
        <v>1</v>
      </c>
      <c r="C59" s="16" t="s">
        <v>51</v>
      </c>
      <c r="D59" s="101"/>
      <c r="E59" s="80">
        <f>D59*B59*4</f>
        <v>0</v>
      </c>
    </row>
    <row r="60" spans="1:5" x14ac:dyDescent="0.2">
      <c r="A60" s="34" t="s">
        <v>34</v>
      </c>
      <c r="B60" s="16">
        <v>1</v>
      </c>
      <c r="C60" s="16" t="s">
        <v>29</v>
      </c>
      <c r="D60" s="101"/>
      <c r="E60" s="80">
        <f>D60*B60*2</f>
        <v>0</v>
      </c>
    </row>
    <row r="61" spans="1:5" x14ac:dyDescent="0.2">
      <c r="A61" s="34" t="s">
        <v>64</v>
      </c>
      <c r="B61" s="16">
        <v>1</v>
      </c>
      <c r="C61" s="16" t="s">
        <v>29</v>
      </c>
      <c r="D61" s="101"/>
      <c r="E61" s="80">
        <f>D61*B61*2</f>
        <v>0</v>
      </c>
    </row>
    <row r="62" spans="1:5" x14ac:dyDescent="0.2">
      <c r="A62" s="34" t="s">
        <v>36</v>
      </c>
      <c r="B62" s="19">
        <v>1</v>
      </c>
      <c r="C62" s="16" t="s">
        <v>51</v>
      </c>
      <c r="D62" s="101"/>
      <c r="E62" s="80">
        <f>D62*B62*4</f>
        <v>0</v>
      </c>
    </row>
    <row r="63" spans="1:5" x14ac:dyDescent="0.2">
      <c r="A63" s="34" t="s">
        <v>68</v>
      </c>
      <c r="B63" s="19">
        <v>1</v>
      </c>
      <c r="C63" s="16" t="s">
        <v>80</v>
      </c>
      <c r="D63" s="101"/>
      <c r="E63" s="80">
        <f>D63*B63</f>
        <v>0</v>
      </c>
    </row>
    <row r="64" spans="1:5" x14ac:dyDescent="0.2">
      <c r="A64" s="34" t="s">
        <v>35</v>
      </c>
      <c r="B64" s="16">
        <v>1</v>
      </c>
      <c r="C64" s="16" t="s">
        <v>51</v>
      </c>
      <c r="D64" s="101"/>
      <c r="E64" s="80">
        <f>D64*B64*4</f>
        <v>0</v>
      </c>
    </row>
    <row r="65" spans="1:11" x14ac:dyDescent="0.2">
      <c r="A65" s="34" t="s">
        <v>62</v>
      </c>
      <c r="B65" s="16">
        <v>1</v>
      </c>
      <c r="C65" s="16" t="s">
        <v>8</v>
      </c>
      <c r="D65" s="101"/>
      <c r="E65" s="80">
        <f>D65*B65*12</f>
        <v>0</v>
      </c>
    </row>
    <row r="66" spans="1:11" x14ac:dyDescent="0.2">
      <c r="A66" s="34" t="s">
        <v>61</v>
      </c>
      <c r="B66" s="16">
        <v>1</v>
      </c>
      <c r="C66" s="16" t="s">
        <v>8</v>
      </c>
      <c r="D66" s="101"/>
      <c r="E66" s="80">
        <f t="shared" ref="E66:E69" si="3">D66*B66*12</f>
        <v>0</v>
      </c>
    </row>
    <row r="67" spans="1:11" x14ac:dyDescent="0.2">
      <c r="A67" s="34" t="s">
        <v>32</v>
      </c>
      <c r="B67" s="16">
        <v>1</v>
      </c>
      <c r="C67" s="16" t="s">
        <v>8</v>
      </c>
      <c r="D67" s="101"/>
      <c r="E67" s="80">
        <f t="shared" si="3"/>
        <v>0</v>
      </c>
    </row>
    <row r="68" spans="1:11" x14ac:dyDescent="0.2">
      <c r="A68" s="34" t="s">
        <v>33</v>
      </c>
      <c r="B68" s="16">
        <v>1</v>
      </c>
      <c r="C68" s="16" t="s">
        <v>51</v>
      </c>
      <c r="D68" s="101"/>
      <c r="E68" s="80">
        <f>D68*B68*4</f>
        <v>0</v>
      </c>
    </row>
    <row r="69" spans="1:11" x14ac:dyDescent="0.2">
      <c r="A69" s="34" t="s">
        <v>63</v>
      </c>
      <c r="B69" s="16">
        <v>1</v>
      </c>
      <c r="C69" s="16" t="s">
        <v>8</v>
      </c>
      <c r="D69" s="101"/>
      <c r="E69" s="80">
        <f t="shared" si="3"/>
        <v>0</v>
      </c>
    </row>
    <row r="70" spans="1:11" x14ac:dyDescent="0.2">
      <c r="A70" s="34" t="s">
        <v>52</v>
      </c>
      <c r="B70" s="16">
        <v>1</v>
      </c>
      <c r="C70" s="16" t="s">
        <v>51</v>
      </c>
      <c r="D70" s="101"/>
      <c r="E70" s="80">
        <f>D70*B70*4</f>
        <v>0</v>
      </c>
    </row>
    <row r="71" spans="1:11" x14ac:dyDescent="0.2">
      <c r="A71" s="34" t="s">
        <v>119</v>
      </c>
      <c r="B71" s="16">
        <v>1</v>
      </c>
      <c r="C71" s="16" t="s">
        <v>51</v>
      </c>
      <c r="D71" s="101"/>
      <c r="E71" s="80">
        <f>D71*B71*4</f>
        <v>0</v>
      </c>
    </row>
    <row r="72" spans="1:11" x14ac:dyDescent="0.2">
      <c r="A72" s="34" t="s">
        <v>120</v>
      </c>
      <c r="B72" s="16">
        <v>1</v>
      </c>
      <c r="C72" s="16" t="s">
        <v>51</v>
      </c>
      <c r="D72" s="101"/>
      <c r="E72" s="80">
        <f>D72*B72*4</f>
        <v>0</v>
      </c>
    </row>
    <row r="73" spans="1:11" x14ac:dyDescent="0.2">
      <c r="A73" s="34" t="s">
        <v>53</v>
      </c>
      <c r="B73" s="16">
        <v>1</v>
      </c>
      <c r="C73" s="16" t="s">
        <v>57</v>
      </c>
      <c r="D73" s="101"/>
      <c r="E73" s="80">
        <f>D73*B73*2</f>
        <v>0</v>
      </c>
    </row>
    <row r="74" spans="1:11" x14ac:dyDescent="0.2">
      <c r="A74" s="34" t="s">
        <v>121</v>
      </c>
      <c r="B74" s="16">
        <v>1</v>
      </c>
      <c r="C74" s="16" t="s">
        <v>47</v>
      </c>
      <c r="D74" s="101"/>
      <c r="E74" s="80">
        <f>D74*B74</f>
        <v>0</v>
      </c>
    </row>
    <row r="75" spans="1:11" ht="15" x14ac:dyDescent="0.25">
      <c r="A75" s="119" t="s">
        <v>99</v>
      </c>
      <c r="B75" s="115"/>
      <c r="C75" s="116"/>
      <c r="D75" s="35"/>
      <c r="E75" s="81">
        <f>SUM(E46:E74)</f>
        <v>0</v>
      </c>
      <c r="F75" s="24"/>
      <c r="G75" s="24"/>
      <c r="H75" s="24"/>
      <c r="I75" s="24"/>
      <c r="J75" s="37"/>
      <c r="K75" s="64"/>
    </row>
    <row r="76" spans="1:11" ht="15" x14ac:dyDescent="0.25">
      <c r="A76" s="114" t="s">
        <v>109</v>
      </c>
      <c r="B76" s="115"/>
      <c r="C76" s="116"/>
      <c r="D76" s="132">
        <v>0</v>
      </c>
      <c r="E76" s="133"/>
      <c r="F76" s="24"/>
      <c r="G76" s="24"/>
      <c r="H76" s="24"/>
      <c r="I76" s="24"/>
      <c r="J76" s="37"/>
      <c r="K76" s="64"/>
    </row>
    <row r="77" spans="1:11" ht="15" x14ac:dyDescent="0.25">
      <c r="A77" s="119" t="s">
        <v>44</v>
      </c>
      <c r="B77" s="115"/>
      <c r="C77" s="116"/>
      <c r="D77" s="9"/>
      <c r="E77" s="23">
        <f>E75*D76+E75</f>
        <v>0</v>
      </c>
      <c r="F77" s="24"/>
      <c r="G77" s="24"/>
      <c r="H77" s="24"/>
      <c r="I77" s="24"/>
      <c r="J77" s="37"/>
      <c r="K77" s="27"/>
    </row>
    <row r="78" spans="1:11" ht="15" x14ac:dyDescent="0.25">
      <c r="A78" s="114" t="s">
        <v>112</v>
      </c>
      <c r="B78" s="115"/>
      <c r="C78" s="116"/>
      <c r="D78" s="132">
        <v>0</v>
      </c>
      <c r="E78" s="133"/>
      <c r="F78" s="24"/>
      <c r="G78" s="24"/>
      <c r="H78" s="24"/>
      <c r="I78" s="24"/>
      <c r="J78" s="37"/>
      <c r="K78" s="27"/>
    </row>
    <row r="79" spans="1:11" ht="15" x14ac:dyDescent="0.25">
      <c r="A79" s="119" t="s">
        <v>101</v>
      </c>
      <c r="B79" s="115"/>
      <c r="C79" s="116"/>
      <c r="D79" s="9"/>
      <c r="E79" s="23">
        <f>E77*D78+E77</f>
        <v>0</v>
      </c>
      <c r="F79" s="24"/>
      <c r="G79" s="24"/>
      <c r="H79" s="24"/>
      <c r="I79" s="24"/>
      <c r="J79" s="37"/>
      <c r="K79" s="27"/>
    </row>
    <row r="80" spans="1:11" ht="15" x14ac:dyDescent="0.25">
      <c r="A80" s="114" t="s">
        <v>111</v>
      </c>
      <c r="B80" s="115"/>
      <c r="C80" s="116"/>
      <c r="D80" s="117">
        <v>0</v>
      </c>
      <c r="E80" s="118"/>
      <c r="F80" s="24"/>
      <c r="G80" s="24"/>
      <c r="H80" s="24"/>
      <c r="I80" s="24"/>
      <c r="J80" s="37"/>
      <c r="K80" s="27"/>
    </row>
    <row r="81" spans="1:11" ht="15" x14ac:dyDescent="0.25">
      <c r="A81" s="119" t="s">
        <v>102</v>
      </c>
      <c r="B81" s="115"/>
      <c r="C81" s="116"/>
      <c r="D81" s="9"/>
      <c r="E81" s="81">
        <f>E79*D80+E79</f>
        <v>0</v>
      </c>
      <c r="F81" s="24"/>
      <c r="G81" s="24"/>
      <c r="H81" s="24"/>
      <c r="I81" s="24"/>
      <c r="J81" s="37"/>
      <c r="K81" s="27"/>
    </row>
    <row r="82" spans="1:11" ht="15" x14ac:dyDescent="0.25">
      <c r="A82" s="114" t="s">
        <v>110</v>
      </c>
      <c r="B82" s="115"/>
      <c r="C82" s="116"/>
      <c r="D82" s="117">
        <v>0</v>
      </c>
      <c r="E82" s="118"/>
      <c r="F82" s="24"/>
      <c r="G82" s="24"/>
      <c r="H82" s="24"/>
      <c r="I82" s="24"/>
      <c r="J82" s="37"/>
      <c r="K82" s="27"/>
    </row>
    <row r="83" spans="1:11" ht="15.75" thickBot="1" x14ac:dyDescent="0.3">
      <c r="A83" s="120" t="s">
        <v>103</v>
      </c>
      <c r="B83" s="121"/>
      <c r="C83" s="122"/>
      <c r="D83" s="38"/>
      <c r="E83" s="82">
        <f>E81*D82+E81</f>
        <v>0</v>
      </c>
      <c r="F83" s="24"/>
      <c r="G83" s="24"/>
      <c r="H83" s="24"/>
      <c r="I83" s="24"/>
      <c r="J83" s="37"/>
      <c r="K83" s="27"/>
    </row>
    <row r="84" spans="1:11" ht="27.75" customHeight="1" thickBot="1" x14ac:dyDescent="0.3">
      <c r="A84" s="123" t="s">
        <v>162</v>
      </c>
      <c r="B84" s="124"/>
      <c r="C84" s="124"/>
      <c r="D84" s="125"/>
      <c r="E84" s="83">
        <f>E75+E77+E79+E81+E83</f>
        <v>0</v>
      </c>
      <c r="F84" s="41"/>
      <c r="G84" s="41"/>
      <c r="H84" s="41"/>
      <c r="I84" s="41"/>
      <c r="J84" s="42"/>
      <c r="K84" s="65"/>
    </row>
    <row r="85" spans="1:11" x14ac:dyDescent="0.2">
      <c r="A85" s="113" t="s">
        <v>10</v>
      </c>
      <c r="B85" s="113"/>
      <c r="C85" s="113"/>
      <c r="D85" s="113"/>
      <c r="E85" s="113"/>
      <c r="F85" s="113"/>
      <c r="G85" s="29"/>
      <c r="H85" s="29"/>
    </row>
    <row r="86" spans="1:11" ht="15" x14ac:dyDescent="0.25">
      <c r="A86" s="3" t="s">
        <v>43</v>
      </c>
      <c r="B86" s="3" t="s">
        <v>199</v>
      </c>
      <c r="C86" s="30" t="s">
        <v>50</v>
      </c>
      <c r="D86" s="3" t="s">
        <v>198</v>
      </c>
      <c r="E86" s="3" t="s">
        <v>60</v>
      </c>
    </row>
    <row r="87" spans="1:11" ht="42.75" x14ac:dyDescent="0.2">
      <c r="A87" s="15" t="s">
        <v>104</v>
      </c>
      <c r="B87" s="44">
        <v>353</v>
      </c>
      <c r="C87" s="43" t="s">
        <v>8</v>
      </c>
      <c r="D87" s="98">
        <v>0</v>
      </c>
      <c r="E87" s="76">
        <f>D87*B87*12</f>
        <v>0</v>
      </c>
    </row>
    <row r="88" spans="1:11" x14ac:dyDescent="0.2">
      <c r="A88" s="45" t="s">
        <v>77</v>
      </c>
      <c r="B88" s="32"/>
      <c r="C88" s="43"/>
      <c r="D88" s="46"/>
      <c r="E88" s="76">
        <f>SUM(E87:E87)</f>
        <v>0</v>
      </c>
      <c r="F88" s="47"/>
    </row>
    <row r="89" spans="1:11" ht="15" x14ac:dyDescent="0.25">
      <c r="A89" s="126" t="s">
        <v>100</v>
      </c>
      <c r="B89" s="127"/>
      <c r="C89" s="127"/>
      <c r="D89" s="128"/>
      <c r="E89" s="95">
        <v>0</v>
      </c>
      <c r="F89" s="47"/>
    </row>
    <row r="90" spans="1:11" x14ac:dyDescent="0.2">
      <c r="A90" s="48" t="s">
        <v>37</v>
      </c>
      <c r="B90" s="49"/>
      <c r="C90" s="9"/>
      <c r="D90" s="9"/>
      <c r="E90" s="23">
        <f>E88*E89+E88</f>
        <v>0</v>
      </c>
      <c r="F90" s="24"/>
      <c r="G90" s="24"/>
      <c r="H90" s="24"/>
      <c r="I90" s="24"/>
      <c r="J90" s="37"/>
      <c r="K90" s="50"/>
    </row>
    <row r="91" spans="1:11" ht="15" x14ac:dyDescent="0.25">
      <c r="A91" s="51" t="s">
        <v>100</v>
      </c>
      <c r="B91" s="52"/>
      <c r="C91" s="53"/>
      <c r="D91" s="54"/>
      <c r="E91" s="96">
        <v>0</v>
      </c>
      <c r="F91" s="24"/>
      <c r="G91" s="24"/>
      <c r="H91" s="24"/>
      <c r="I91" s="24"/>
      <c r="J91" s="37"/>
      <c r="K91" s="50"/>
    </row>
    <row r="92" spans="1:11" x14ac:dyDescent="0.2">
      <c r="A92" s="48" t="s">
        <v>38</v>
      </c>
      <c r="B92" s="49"/>
      <c r="C92" s="9"/>
      <c r="D92" s="9"/>
      <c r="E92" s="23">
        <f>E90*E91+E90</f>
        <v>0</v>
      </c>
      <c r="F92" s="24"/>
      <c r="G92" s="24"/>
      <c r="H92" s="24"/>
      <c r="I92" s="24"/>
      <c r="J92" s="37"/>
      <c r="K92" s="50"/>
    </row>
    <row r="93" spans="1:11" ht="15" x14ac:dyDescent="0.25">
      <c r="A93" s="51" t="s">
        <v>100</v>
      </c>
      <c r="B93" s="52"/>
      <c r="C93" s="53"/>
      <c r="D93" s="54"/>
      <c r="E93" s="96">
        <v>0</v>
      </c>
      <c r="F93" s="24"/>
      <c r="G93" s="24"/>
      <c r="H93" s="24"/>
      <c r="I93" s="24"/>
      <c r="J93" s="37"/>
      <c r="K93" s="50"/>
    </row>
    <row r="94" spans="1:11" x14ac:dyDescent="0.2">
      <c r="A94" s="48" t="s">
        <v>39</v>
      </c>
      <c r="B94" s="49"/>
      <c r="C94" s="9"/>
      <c r="D94" s="9"/>
      <c r="E94" s="23">
        <f>E92*E93+E92</f>
        <v>0</v>
      </c>
      <c r="F94" s="24"/>
      <c r="G94" s="24"/>
      <c r="H94" s="24"/>
      <c r="I94" s="24"/>
      <c r="J94" s="37"/>
      <c r="K94" s="50"/>
    </row>
    <row r="95" spans="1:11" ht="15" x14ac:dyDescent="0.25">
      <c r="A95" s="126" t="s">
        <v>100</v>
      </c>
      <c r="B95" s="127"/>
      <c r="C95" s="127"/>
      <c r="D95" s="127"/>
      <c r="E95" s="97">
        <v>0</v>
      </c>
      <c r="F95" s="24"/>
      <c r="G95" s="24"/>
      <c r="H95" s="24"/>
      <c r="I95" s="24"/>
      <c r="J95" s="37"/>
      <c r="K95" s="50"/>
    </row>
    <row r="96" spans="1:11" ht="16.5" customHeight="1" thickBot="1" x14ac:dyDescent="0.25">
      <c r="A96" s="55" t="s">
        <v>40</v>
      </c>
      <c r="B96" s="56"/>
      <c r="C96" s="38"/>
      <c r="D96" s="38"/>
      <c r="E96" s="82">
        <f>E94*E95+E94</f>
        <v>0</v>
      </c>
      <c r="F96" s="24"/>
      <c r="G96" s="24"/>
      <c r="H96" s="24"/>
      <c r="I96" s="24"/>
      <c r="J96" s="37"/>
      <c r="K96" s="50"/>
    </row>
    <row r="97" spans="1:11" ht="28.5" customHeight="1" thickBot="1" x14ac:dyDescent="0.3">
      <c r="A97" s="57" t="s">
        <v>214</v>
      </c>
      <c r="B97" s="58"/>
      <c r="C97" s="59"/>
      <c r="D97" s="59"/>
      <c r="E97" s="83">
        <f>E88+E90+E92+E94+E96</f>
        <v>0</v>
      </c>
      <c r="F97" s="41"/>
      <c r="G97" s="41"/>
      <c r="H97" s="41"/>
      <c r="I97" s="41"/>
      <c r="J97" s="42"/>
      <c r="K97" s="47"/>
    </row>
    <row r="98" spans="1:11" ht="15" x14ac:dyDescent="0.25">
      <c r="A98" s="129"/>
      <c r="B98" s="129"/>
      <c r="C98" s="129"/>
      <c r="D98" s="129"/>
      <c r="E98" s="129"/>
      <c r="F98" s="129"/>
      <c r="G98" s="60"/>
      <c r="H98" s="60"/>
    </row>
    <row r="99" spans="1:11" x14ac:dyDescent="0.2">
      <c r="A99" s="113" t="s">
        <v>163</v>
      </c>
      <c r="B99" s="113"/>
      <c r="C99" s="113"/>
      <c r="D99" s="113"/>
      <c r="E99" s="113"/>
      <c r="F99" s="113"/>
      <c r="G99" s="29"/>
      <c r="H99" s="29"/>
    </row>
    <row r="100" spans="1:11" x14ac:dyDescent="0.2">
      <c r="A100" s="93" t="s">
        <v>41</v>
      </c>
      <c r="B100" s="94"/>
      <c r="C100" s="94"/>
      <c r="D100" s="94"/>
      <c r="E100" s="63" t="s">
        <v>42</v>
      </c>
      <c r="F100" s="47"/>
    </row>
    <row r="101" spans="1:11" x14ac:dyDescent="0.2">
      <c r="A101" s="115" t="s">
        <v>164</v>
      </c>
      <c r="B101" s="115"/>
      <c r="C101" s="115"/>
      <c r="D101" s="116"/>
      <c r="E101" s="84">
        <f>K15</f>
        <v>0</v>
      </c>
      <c r="F101" s="47"/>
    </row>
    <row r="102" spans="1:11" x14ac:dyDescent="0.2">
      <c r="A102" s="114" t="s">
        <v>215</v>
      </c>
      <c r="B102" s="115"/>
      <c r="C102" s="115"/>
      <c r="D102" s="116"/>
      <c r="E102" s="84">
        <f>E42</f>
        <v>0</v>
      </c>
      <c r="F102" s="47"/>
    </row>
    <row r="103" spans="1:11" x14ac:dyDescent="0.2">
      <c r="A103" s="114" t="s">
        <v>216</v>
      </c>
      <c r="B103" s="115"/>
      <c r="C103" s="115"/>
      <c r="D103" s="116"/>
      <c r="E103" s="84">
        <f>E84</f>
        <v>0</v>
      </c>
      <c r="F103" s="47"/>
    </row>
    <row r="104" spans="1:11" ht="15" thickBot="1" x14ac:dyDescent="0.25">
      <c r="A104" s="153" t="s">
        <v>165</v>
      </c>
      <c r="B104" s="121"/>
      <c r="C104" s="121"/>
      <c r="D104" s="122"/>
      <c r="E104" s="66">
        <f>E97</f>
        <v>0</v>
      </c>
      <c r="F104" s="47"/>
    </row>
    <row r="105" spans="1:11" ht="15.75" customHeight="1" thickBot="1" x14ac:dyDescent="0.3">
      <c r="A105" s="154" t="s">
        <v>81</v>
      </c>
      <c r="B105" s="155"/>
      <c r="C105" s="155"/>
      <c r="D105" s="156"/>
      <c r="E105" s="85">
        <f>SUM(E101:E104)</f>
        <v>0</v>
      </c>
      <c r="F105" s="47"/>
    </row>
    <row r="106" spans="1:11" ht="15" thickBot="1" x14ac:dyDescent="0.25"/>
    <row r="107" spans="1:11" x14ac:dyDescent="0.2">
      <c r="A107" s="141"/>
      <c r="C107" s="141"/>
    </row>
    <row r="108" spans="1:11" ht="15" thickBot="1" x14ac:dyDescent="0.25">
      <c r="A108" s="143"/>
      <c r="C108" s="143"/>
    </row>
    <row r="109" spans="1:11" x14ac:dyDescent="0.2">
      <c r="A109" s="2" t="s">
        <v>200</v>
      </c>
      <c r="C109" s="2" t="s">
        <v>201</v>
      </c>
    </row>
  </sheetData>
  <sheetProtection algorithmName="SHA-512" hashValue="reW6HWDU7NQubsM4pae6zMcL4dWc5h5DgB2WQ3MsPMTo7szsqS5/fXEXqOcWI9rzmWbFM7wB8vTR1zKMyrgn6Q==" saltValue="9x4E0wQ543dnjeXEZUOO1w==" spinCount="100000" sheet="1" objects="1" scenarios="1"/>
  <mergeCells count="58">
    <mergeCell ref="A107:A108"/>
    <mergeCell ref="C107:C108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10:B10"/>
    <mergeCell ref="A11:B11"/>
    <mergeCell ref="C11:K11"/>
    <mergeCell ref="A12:B12"/>
    <mergeCell ref="A13:B13"/>
    <mergeCell ref="C13:K13"/>
    <mergeCell ref="A14:B14"/>
    <mergeCell ref="A16:K16"/>
    <mergeCell ref="A17:K17"/>
    <mergeCell ref="A33:C33"/>
    <mergeCell ref="A34:C34"/>
    <mergeCell ref="D34:E34"/>
    <mergeCell ref="A35:C35"/>
    <mergeCell ref="A36:C36"/>
    <mergeCell ref="D36:E36"/>
    <mergeCell ref="A37:C37"/>
    <mergeCell ref="A38:C38"/>
    <mergeCell ref="D38:E38"/>
    <mergeCell ref="A79:C79"/>
    <mergeCell ref="A39:C39"/>
    <mergeCell ref="A40:C40"/>
    <mergeCell ref="D40:E40"/>
    <mergeCell ref="A41:C41"/>
    <mergeCell ref="A44:F44"/>
    <mergeCell ref="A75:C75"/>
    <mergeCell ref="A76:C76"/>
    <mergeCell ref="D76:E76"/>
    <mergeCell ref="A77:C77"/>
    <mergeCell ref="A78:C78"/>
    <mergeCell ref="D78:E78"/>
    <mergeCell ref="A99:F99"/>
    <mergeCell ref="A80:C80"/>
    <mergeCell ref="D80:E80"/>
    <mergeCell ref="A81:C81"/>
    <mergeCell ref="A82:C82"/>
    <mergeCell ref="D82:E82"/>
    <mergeCell ref="A83:C83"/>
    <mergeCell ref="A84:D84"/>
    <mergeCell ref="A85:F85"/>
    <mergeCell ref="A89:D89"/>
    <mergeCell ref="A95:D95"/>
    <mergeCell ref="A98:F98"/>
    <mergeCell ref="A101:D101"/>
    <mergeCell ref="A102:D102"/>
    <mergeCell ref="A103:D103"/>
    <mergeCell ref="A104:D104"/>
    <mergeCell ref="A105:D105"/>
  </mergeCells>
  <pageMargins left="0.7" right="0.7" top="0.75" bottom="0.75" header="0.3" footer="0.3"/>
  <pageSetup paperSize="8" scale="85" orientation="landscape" r:id="rId1"/>
  <rowBreaks count="2" manualBreakCount="2">
    <brk id="43" max="16383" man="1"/>
    <brk id="9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opLeftCell="A43" zoomScale="75" zoomScaleNormal="75" workbookViewId="0">
      <selection activeCell="G83" sqref="G83"/>
    </sheetView>
  </sheetViews>
  <sheetFormatPr defaultColWidth="9.140625" defaultRowHeight="14.25" x14ac:dyDescent="0.2"/>
  <cols>
    <col min="1" max="1" width="60.5703125" style="2" customWidth="1"/>
    <col min="2" max="2" width="11" style="2" customWidth="1"/>
    <col min="3" max="3" width="21.5703125" style="2" customWidth="1"/>
    <col min="4" max="4" width="17" style="2" customWidth="1"/>
    <col min="5" max="5" width="28.140625" style="2" customWidth="1"/>
    <col min="6" max="6" width="15.5703125" style="2" customWidth="1"/>
    <col min="7" max="7" width="19.5703125" style="2" customWidth="1"/>
    <col min="8" max="8" width="7.28515625" style="2" customWidth="1"/>
    <col min="9" max="10" width="13.5703125" style="2" customWidth="1"/>
    <col min="11" max="11" width="16.5703125" style="2" customWidth="1"/>
    <col min="12" max="16384" width="9.140625" style="2"/>
  </cols>
  <sheetData>
    <row r="1" spans="1:11" ht="23.25" x14ac:dyDescent="0.35">
      <c r="A1" s="144" t="s">
        <v>203</v>
      </c>
      <c r="B1" s="144"/>
      <c r="C1" s="144"/>
      <c r="D1" s="144"/>
      <c r="E1" s="144"/>
      <c r="F1" s="144"/>
      <c r="G1" s="144"/>
      <c r="H1" s="1"/>
      <c r="I1" s="1"/>
      <c r="J1" s="1"/>
    </row>
    <row r="2" spans="1:11" ht="24" thickBot="1" x14ac:dyDescent="0.4">
      <c r="A2" s="67" t="s">
        <v>74</v>
      </c>
      <c r="B2" s="67"/>
      <c r="C2" s="67"/>
      <c r="D2" s="67"/>
      <c r="E2" s="67"/>
      <c r="F2" s="67" t="s">
        <v>75</v>
      </c>
      <c r="G2" s="67"/>
      <c r="H2" s="1"/>
      <c r="I2" s="1"/>
      <c r="J2" s="1"/>
    </row>
    <row r="3" spans="1:11" ht="15" x14ac:dyDescent="0.25">
      <c r="A3" s="148" t="s">
        <v>171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0" x14ac:dyDescent="0.25">
      <c r="A4" s="3" t="s">
        <v>17</v>
      </c>
      <c r="B4" s="4" t="s">
        <v>86</v>
      </c>
      <c r="C4" s="4" t="s">
        <v>166</v>
      </c>
      <c r="D4" s="4" t="s">
        <v>87</v>
      </c>
      <c r="E4" s="145" t="s">
        <v>193</v>
      </c>
      <c r="F4" s="146"/>
      <c r="G4" s="146"/>
      <c r="H4" s="146"/>
      <c r="I4" s="146"/>
      <c r="J4" s="147"/>
      <c r="K4" s="4" t="s">
        <v>98</v>
      </c>
    </row>
    <row r="5" spans="1:11" ht="32.25" customHeight="1" x14ac:dyDescent="0.2">
      <c r="A5" s="5" t="s">
        <v>113</v>
      </c>
      <c r="B5" s="5">
        <v>1</v>
      </c>
      <c r="C5" s="100">
        <v>0</v>
      </c>
      <c r="D5" s="75">
        <f>C5*B5</f>
        <v>0</v>
      </c>
      <c r="E5" s="7"/>
      <c r="F5" s="66">
        <v>0</v>
      </c>
      <c r="G5" s="6">
        <f>F5*E5</f>
        <v>0</v>
      </c>
      <c r="H5" s="7"/>
      <c r="I5" s="66">
        <v>0</v>
      </c>
      <c r="J5" s="6">
        <f>I5*H5</f>
        <v>0</v>
      </c>
      <c r="K5" s="75">
        <f>C5*12</f>
        <v>0</v>
      </c>
    </row>
    <row r="6" spans="1:11" x14ac:dyDescent="0.2">
      <c r="A6" s="114" t="s">
        <v>92</v>
      </c>
      <c r="B6" s="116"/>
      <c r="C6" s="8"/>
      <c r="D6" s="9"/>
      <c r="E6" s="9"/>
      <c r="F6" s="9"/>
      <c r="G6" s="9"/>
      <c r="H6" s="9"/>
      <c r="I6" s="9"/>
      <c r="J6" s="9"/>
      <c r="K6" s="76">
        <f>K5</f>
        <v>0</v>
      </c>
    </row>
    <row r="7" spans="1:11" ht="15" x14ac:dyDescent="0.25">
      <c r="A7" s="114" t="s">
        <v>108</v>
      </c>
      <c r="B7" s="116"/>
      <c r="C7" s="150">
        <v>0</v>
      </c>
      <c r="D7" s="151"/>
      <c r="E7" s="151"/>
      <c r="F7" s="151"/>
      <c r="G7" s="151"/>
      <c r="H7" s="151"/>
      <c r="I7" s="151"/>
      <c r="J7" s="151"/>
      <c r="K7" s="152"/>
    </row>
    <row r="8" spans="1:11" x14ac:dyDescent="0.2">
      <c r="A8" s="114" t="s">
        <v>93</v>
      </c>
      <c r="B8" s="116"/>
      <c r="C8" s="10"/>
      <c r="D8" s="11"/>
      <c r="E8" s="11"/>
      <c r="F8" s="9"/>
      <c r="G8" s="9"/>
      <c r="H8" s="9"/>
      <c r="I8" s="9"/>
      <c r="J8" s="9"/>
      <c r="K8" s="76">
        <f>K6*C7+K6</f>
        <v>0</v>
      </c>
    </row>
    <row r="9" spans="1:11" ht="15" x14ac:dyDescent="0.25">
      <c r="A9" s="114" t="s">
        <v>105</v>
      </c>
      <c r="B9" s="116"/>
      <c r="C9" s="137">
        <v>0</v>
      </c>
      <c r="D9" s="138"/>
      <c r="E9" s="138"/>
      <c r="F9" s="138"/>
      <c r="G9" s="138"/>
      <c r="H9" s="138"/>
      <c r="I9" s="138"/>
      <c r="J9" s="138"/>
      <c r="K9" s="139"/>
    </row>
    <row r="10" spans="1:11" x14ac:dyDescent="0.2">
      <c r="A10" s="114" t="s">
        <v>94</v>
      </c>
      <c r="B10" s="116"/>
      <c r="C10" s="10"/>
      <c r="D10" s="11"/>
      <c r="E10" s="11"/>
      <c r="F10" s="9"/>
      <c r="G10" s="9"/>
      <c r="H10" s="9"/>
      <c r="I10" s="9"/>
      <c r="J10" s="9"/>
      <c r="K10" s="76">
        <f>K8*C9+K8</f>
        <v>0</v>
      </c>
    </row>
    <row r="11" spans="1:11" ht="15" x14ac:dyDescent="0.25">
      <c r="A11" s="114" t="s">
        <v>107</v>
      </c>
      <c r="B11" s="116"/>
      <c r="C11" s="137">
        <v>0</v>
      </c>
      <c r="D11" s="138"/>
      <c r="E11" s="138"/>
      <c r="F11" s="138"/>
      <c r="G11" s="138"/>
      <c r="H11" s="138"/>
      <c r="I11" s="138"/>
      <c r="J11" s="138"/>
      <c r="K11" s="139"/>
    </row>
    <row r="12" spans="1:11" x14ac:dyDescent="0.2">
      <c r="A12" s="114" t="s">
        <v>95</v>
      </c>
      <c r="B12" s="116"/>
      <c r="C12" s="10"/>
      <c r="D12" s="11"/>
      <c r="E12" s="11"/>
      <c r="F12" s="9"/>
      <c r="G12" s="9"/>
      <c r="H12" s="9"/>
      <c r="I12" s="9"/>
      <c r="J12" s="9"/>
      <c r="K12" s="76">
        <f>K10*C11+K10</f>
        <v>0</v>
      </c>
    </row>
    <row r="13" spans="1:11" ht="15" x14ac:dyDescent="0.25">
      <c r="A13" s="114" t="s">
        <v>106</v>
      </c>
      <c r="B13" s="116"/>
      <c r="C13" s="137">
        <v>0</v>
      </c>
      <c r="D13" s="138"/>
      <c r="E13" s="138"/>
      <c r="F13" s="138"/>
      <c r="G13" s="138"/>
      <c r="H13" s="138"/>
      <c r="I13" s="138"/>
      <c r="J13" s="138"/>
      <c r="K13" s="139"/>
    </row>
    <row r="14" spans="1:11" x14ac:dyDescent="0.2">
      <c r="A14" s="114" t="s">
        <v>96</v>
      </c>
      <c r="B14" s="116"/>
      <c r="C14" s="8"/>
      <c r="D14" s="9"/>
      <c r="E14" s="9"/>
      <c r="F14" s="9"/>
      <c r="G14" s="9"/>
      <c r="H14" s="9"/>
      <c r="I14" s="9"/>
      <c r="J14" s="9"/>
      <c r="K14" s="76">
        <f>K12*C13+K12</f>
        <v>0</v>
      </c>
    </row>
    <row r="15" spans="1:11" ht="15" x14ac:dyDescent="0.25">
      <c r="A15" s="157" t="s">
        <v>83</v>
      </c>
      <c r="B15" s="158"/>
      <c r="C15" s="9"/>
      <c r="D15" s="9"/>
      <c r="E15" s="9"/>
      <c r="F15" s="12"/>
      <c r="G15" s="12"/>
      <c r="H15" s="12"/>
      <c r="I15" s="12"/>
      <c r="J15" s="12"/>
      <c r="K15" s="77">
        <f>K6+K8+K10+K12+K14</f>
        <v>0</v>
      </c>
    </row>
    <row r="16" spans="1:11" ht="15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x14ac:dyDescent="0.2">
      <c r="A17" s="113" t="s">
        <v>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30" x14ac:dyDescent="0.25">
      <c r="A18" s="13" t="s">
        <v>65</v>
      </c>
      <c r="B18" s="14" t="s">
        <v>23</v>
      </c>
      <c r="C18" s="14" t="s">
        <v>50</v>
      </c>
      <c r="D18" s="102" t="s">
        <v>204</v>
      </c>
      <c r="E18" s="68" t="s">
        <v>60</v>
      </c>
    </row>
    <row r="19" spans="1:11" ht="28.5" x14ac:dyDescent="0.2">
      <c r="A19" s="15" t="s">
        <v>1</v>
      </c>
      <c r="B19" s="16">
        <v>2</v>
      </c>
      <c r="C19" s="17" t="s">
        <v>88</v>
      </c>
      <c r="D19" s="99"/>
      <c r="E19" s="76">
        <f t="shared" ref="E19:E22" si="0">B19*D19*12</f>
        <v>0</v>
      </c>
    </row>
    <row r="20" spans="1:11" x14ac:dyDescent="0.2">
      <c r="A20" s="15" t="s">
        <v>2</v>
      </c>
      <c r="B20" s="16">
        <v>2</v>
      </c>
      <c r="C20" s="16" t="s">
        <v>89</v>
      </c>
      <c r="D20" s="99"/>
      <c r="E20" s="76">
        <f t="shared" si="0"/>
        <v>0</v>
      </c>
    </row>
    <row r="21" spans="1:11" x14ac:dyDescent="0.2">
      <c r="A21" s="15" t="s">
        <v>58</v>
      </c>
      <c r="B21" s="16">
        <v>1</v>
      </c>
      <c r="C21" s="16" t="s">
        <v>59</v>
      </c>
      <c r="D21" s="99"/>
      <c r="E21" s="76">
        <f t="shared" si="0"/>
        <v>0</v>
      </c>
    </row>
    <row r="22" spans="1:11" ht="28.5" x14ac:dyDescent="0.2">
      <c r="A22" s="15" t="s">
        <v>168</v>
      </c>
      <c r="B22" s="16">
        <v>3</v>
      </c>
      <c r="C22" s="17" t="s">
        <v>169</v>
      </c>
      <c r="D22" s="99"/>
      <c r="E22" s="76">
        <f t="shared" si="0"/>
        <v>0</v>
      </c>
    </row>
    <row r="23" spans="1:11" ht="28.5" x14ac:dyDescent="0.2">
      <c r="A23" s="18" t="s">
        <v>177</v>
      </c>
      <c r="B23" s="16">
        <v>450</v>
      </c>
      <c r="C23" s="20" t="s">
        <v>114</v>
      </c>
      <c r="D23" s="99"/>
      <c r="E23" s="76">
        <f>B23*D23*2</f>
        <v>0</v>
      </c>
    </row>
    <row r="24" spans="1:11" x14ac:dyDescent="0.2">
      <c r="A24" s="18" t="s">
        <v>181</v>
      </c>
      <c r="B24" s="16">
        <v>65</v>
      </c>
      <c r="C24" s="16" t="s">
        <v>30</v>
      </c>
      <c r="D24" s="99"/>
      <c r="E24" s="76">
        <f>B24*D24</f>
        <v>0</v>
      </c>
    </row>
    <row r="25" spans="1:11" x14ac:dyDescent="0.2">
      <c r="A25" s="114" t="s">
        <v>134</v>
      </c>
      <c r="B25" s="115"/>
      <c r="C25" s="116"/>
      <c r="D25" s="21"/>
      <c r="E25" s="78">
        <f>SUM(E23:E24)</f>
        <v>0</v>
      </c>
    </row>
    <row r="26" spans="1:11" ht="15" x14ac:dyDescent="0.25">
      <c r="A26" s="114" t="s">
        <v>109</v>
      </c>
      <c r="B26" s="115"/>
      <c r="C26" s="116"/>
      <c r="D26" s="130">
        <v>0</v>
      </c>
      <c r="E26" s="131"/>
    </row>
    <row r="27" spans="1:11" ht="15" x14ac:dyDescent="0.25">
      <c r="A27" s="134" t="s">
        <v>135</v>
      </c>
      <c r="B27" s="127"/>
      <c r="C27" s="128"/>
      <c r="D27" s="22"/>
      <c r="E27" s="23">
        <f>E25*D26+E25</f>
        <v>0</v>
      </c>
      <c r="F27" s="24"/>
      <c r="G27" s="24"/>
      <c r="H27" s="24"/>
    </row>
    <row r="28" spans="1:11" ht="15" x14ac:dyDescent="0.25">
      <c r="A28" s="114" t="s">
        <v>112</v>
      </c>
      <c r="B28" s="115"/>
      <c r="C28" s="116"/>
      <c r="D28" s="135">
        <v>0</v>
      </c>
      <c r="E28" s="136"/>
      <c r="F28" s="24"/>
      <c r="G28" s="24"/>
      <c r="H28" s="24"/>
    </row>
    <row r="29" spans="1:11" ht="15" x14ac:dyDescent="0.25">
      <c r="A29" s="114" t="s">
        <v>128</v>
      </c>
      <c r="B29" s="115"/>
      <c r="C29" s="116"/>
      <c r="D29" s="22"/>
      <c r="E29" s="78">
        <f>E27*D28+E27</f>
        <v>0</v>
      </c>
      <c r="F29" s="24"/>
      <c r="G29" s="24"/>
      <c r="H29" s="24"/>
    </row>
    <row r="30" spans="1:11" ht="15" x14ac:dyDescent="0.25">
      <c r="A30" s="114" t="s">
        <v>111</v>
      </c>
      <c r="B30" s="115"/>
      <c r="C30" s="116"/>
      <c r="D30" s="130">
        <v>0</v>
      </c>
      <c r="E30" s="131"/>
      <c r="F30" s="24"/>
      <c r="G30" s="24"/>
      <c r="H30" s="24"/>
    </row>
    <row r="31" spans="1:11" ht="15" x14ac:dyDescent="0.25">
      <c r="A31" s="114" t="s">
        <v>136</v>
      </c>
      <c r="B31" s="115"/>
      <c r="C31" s="116"/>
      <c r="D31" s="22"/>
      <c r="E31" s="78">
        <f>E29*D30+E29</f>
        <v>0</v>
      </c>
      <c r="F31" s="24"/>
      <c r="G31" s="24"/>
      <c r="H31" s="24"/>
    </row>
    <row r="32" spans="1:11" ht="15" x14ac:dyDescent="0.25">
      <c r="A32" s="114" t="s">
        <v>110</v>
      </c>
      <c r="B32" s="115"/>
      <c r="C32" s="116"/>
      <c r="D32" s="130">
        <v>0</v>
      </c>
      <c r="E32" s="131"/>
      <c r="F32" s="24"/>
      <c r="G32" s="24"/>
      <c r="H32" s="24"/>
    </row>
    <row r="33" spans="1:10" x14ac:dyDescent="0.2">
      <c r="A33" s="114" t="s">
        <v>137</v>
      </c>
      <c r="B33" s="115"/>
      <c r="C33" s="116"/>
      <c r="D33" s="21"/>
      <c r="E33" s="23">
        <f>E31*D32+E31</f>
        <v>0</v>
      </c>
      <c r="F33" s="24"/>
      <c r="G33" s="24"/>
      <c r="H33" s="24"/>
    </row>
    <row r="34" spans="1:10" ht="15" x14ac:dyDescent="0.25">
      <c r="A34" s="12" t="s">
        <v>182</v>
      </c>
      <c r="B34" s="12"/>
      <c r="C34" s="12"/>
      <c r="D34" s="26"/>
      <c r="E34" s="79">
        <f>E25+E27+E29+E31+E33</f>
        <v>0</v>
      </c>
      <c r="F34" s="27"/>
      <c r="G34" s="27"/>
      <c r="H34" s="27"/>
      <c r="I34" s="28"/>
    </row>
    <row r="35" spans="1:10" ht="1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pans="1:10" x14ac:dyDescent="0.2">
      <c r="A36" s="113" t="s">
        <v>31</v>
      </c>
      <c r="B36" s="113"/>
      <c r="C36" s="113"/>
      <c r="D36" s="113"/>
      <c r="E36" s="113"/>
      <c r="F36" s="113"/>
      <c r="G36" s="29"/>
      <c r="H36" s="29"/>
    </row>
    <row r="37" spans="1:10" ht="30" x14ac:dyDescent="0.25">
      <c r="A37" s="30" t="s">
        <v>22</v>
      </c>
      <c r="B37" s="30" t="s">
        <v>23</v>
      </c>
      <c r="C37" s="31" t="s">
        <v>50</v>
      </c>
      <c r="D37" s="103" t="s">
        <v>217</v>
      </c>
      <c r="E37" s="31" t="s">
        <v>79</v>
      </c>
    </row>
    <row r="38" spans="1:10" x14ac:dyDescent="0.2">
      <c r="A38" s="33" t="s">
        <v>49</v>
      </c>
      <c r="B38" s="16">
        <v>1</v>
      </c>
      <c r="C38" s="16" t="s">
        <v>47</v>
      </c>
      <c r="D38" s="101"/>
      <c r="E38" s="80">
        <f>D38*B38</f>
        <v>0</v>
      </c>
    </row>
    <row r="39" spans="1:10" x14ac:dyDescent="0.2">
      <c r="A39" s="33" t="s">
        <v>167</v>
      </c>
      <c r="B39" s="16">
        <v>2</v>
      </c>
      <c r="C39" s="16" t="s">
        <v>51</v>
      </c>
      <c r="D39" s="101"/>
      <c r="E39" s="80">
        <f t="shared" ref="E39" si="1">D39*B39*4</f>
        <v>0</v>
      </c>
    </row>
    <row r="40" spans="1:10" x14ac:dyDescent="0.2">
      <c r="A40" s="34" t="s">
        <v>26</v>
      </c>
      <c r="B40" s="16">
        <v>1</v>
      </c>
      <c r="C40" s="16" t="s">
        <v>80</v>
      </c>
      <c r="D40" s="101"/>
      <c r="E40" s="80">
        <f>D40*B40</f>
        <v>0</v>
      </c>
    </row>
    <row r="41" spans="1:10" x14ac:dyDescent="0.2">
      <c r="A41" s="34" t="s">
        <v>28</v>
      </c>
      <c r="B41" s="16">
        <v>1</v>
      </c>
      <c r="C41" s="16" t="s">
        <v>47</v>
      </c>
      <c r="D41" s="101"/>
      <c r="E41" s="80">
        <f>D41*B41</f>
        <v>0</v>
      </c>
    </row>
    <row r="42" spans="1:10" x14ac:dyDescent="0.2">
      <c r="A42" s="34" t="s">
        <v>122</v>
      </c>
      <c r="B42" s="16">
        <v>1</v>
      </c>
      <c r="C42" s="16" t="s">
        <v>47</v>
      </c>
      <c r="D42" s="101"/>
      <c r="E42" s="80">
        <f t="shared" ref="E42:E43" si="2">D42*B42</f>
        <v>0</v>
      </c>
    </row>
    <row r="43" spans="1:10" x14ac:dyDescent="0.2">
      <c r="A43" s="34" t="s">
        <v>27</v>
      </c>
      <c r="B43" s="16">
        <v>2</v>
      </c>
      <c r="C43" s="16" t="s">
        <v>47</v>
      </c>
      <c r="D43" s="101"/>
      <c r="E43" s="80">
        <f t="shared" si="2"/>
        <v>0</v>
      </c>
    </row>
    <row r="44" spans="1:10" x14ac:dyDescent="0.2">
      <c r="A44" s="34" t="s">
        <v>117</v>
      </c>
      <c r="B44" s="16">
        <v>2</v>
      </c>
      <c r="C44" s="16" t="s">
        <v>51</v>
      </c>
      <c r="D44" s="101"/>
      <c r="E44" s="80">
        <f>D44*B44*4</f>
        <v>0</v>
      </c>
    </row>
    <row r="45" spans="1:10" x14ac:dyDescent="0.2">
      <c r="A45" s="34" t="s">
        <v>116</v>
      </c>
      <c r="B45" s="16">
        <v>1</v>
      </c>
      <c r="C45" s="16" t="s">
        <v>80</v>
      </c>
      <c r="D45" s="101"/>
      <c r="E45" s="80">
        <f>D45*B45</f>
        <v>0</v>
      </c>
    </row>
    <row r="46" spans="1:10" x14ac:dyDescent="0.2">
      <c r="A46" s="34" t="s">
        <v>54</v>
      </c>
      <c r="B46" s="16">
        <v>2</v>
      </c>
      <c r="C46" s="16" t="s">
        <v>51</v>
      </c>
      <c r="D46" s="101"/>
      <c r="E46" s="80">
        <f>D46*B46*4</f>
        <v>0</v>
      </c>
    </row>
    <row r="47" spans="1:10" x14ac:dyDescent="0.2">
      <c r="A47" s="34" t="s">
        <v>125</v>
      </c>
      <c r="B47" s="16">
        <v>2</v>
      </c>
      <c r="C47" s="16" t="s">
        <v>51</v>
      </c>
      <c r="D47" s="101"/>
      <c r="E47" s="80">
        <f>D47*B47*4</f>
        <v>0</v>
      </c>
    </row>
    <row r="48" spans="1:10" x14ac:dyDescent="0.2">
      <c r="A48" s="34" t="s">
        <v>118</v>
      </c>
      <c r="B48" s="16">
        <v>1</v>
      </c>
      <c r="C48" s="16" t="s">
        <v>51</v>
      </c>
      <c r="D48" s="101"/>
      <c r="E48" s="80">
        <f>D48*B48*4</f>
        <v>0</v>
      </c>
    </row>
    <row r="49" spans="1:11" x14ac:dyDescent="0.2">
      <c r="A49" s="34" t="s">
        <v>34</v>
      </c>
      <c r="B49" s="16">
        <v>1</v>
      </c>
      <c r="C49" s="16" t="s">
        <v>29</v>
      </c>
      <c r="D49" s="101"/>
      <c r="E49" s="80">
        <f>D49*B49*2</f>
        <v>0</v>
      </c>
    </row>
    <row r="50" spans="1:11" x14ac:dyDescent="0.2">
      <c r="A50" s="34" t="s">
        <v>64</v>
      </c>
      <c r="B50" s="16">
        <v>1</v>
      </c>
      <c r="C50" s="16" t="s">
        <v>29</v>
      </c>
      <c r="D50" s="101"/>
      <c r="E50" s="80">
        <f>D50*B50*2</f>
        <v>0</v>
      </c>
    </row>
    <row r="51" spans="1:11" x14ac:dyDescent="0.2">
      <c r="A51" s="34" t="s">
        <v>68</v>
      </c>
      <c r="B51" s="19">
        <v>1</v>
      </c>
      <c r="C51" s="16" t="s">
        <v>80</v>
      </c>
      <c r="D51" s="101"/>
      <c r="E51" s="80">
        <f>D51*B51</f>
        <v>0</v>
      </c>
    </row>
    <row r="52" spans="1:11" x14ac:dyDescent="0.2">
      <c r="A52" s="34" t="s">
        <v>35</v>
      </c>
      <c r="B52" s="16">
        <v>1</v>
      </c>
      <c r="C52" s="16" t="s">
        <v>51</v>
      </c>
      <c r="D52" s="101"/>
      <c r="E52" s="80">
        <f>D52*B52*4</f>
        <v>0</v>
      </c>
    </row>
    <row r="53" spans="1:11" x14ac:dyDescent="0.2">
      <c r="A53" s="34" t="s">
        <v>62</v>
      </c>
      <c r="B53" s="16">
        <v>1</v>
      </c>
      <c r="C53" s="16" t="s">
        <v>8</v>
      </c>
      <c r="D53" s="101"/>
      <c r="E53" s="80">
        <f>D53*B53*12</f>
        <v>0</v>
      </c>
    </row>
    <row r="54" spans="1:11" x14ac:dyDescent="0.2">
      <c r="A54" s="34" t="s">
        <v>61</v>
      </c>
      <c r="B54" s="16">
        <v>1</v>
      </c>
      <c r="C54" s="16" t="s">
        <v>8</v>
      </c>
      <c r="D54" s="101"/>
      <c r="E54" s="80">
        <f t="shared" ref="E54" si="3">D54*B54*12</f>
        <v>0</v>
      </c>
    </row>
    <row r="55" spans="1:11" x14ac:dyDescent="0.2">
      <c r="A55" s="34" t="s">
        <v>32</v>
      </c>
      <c r="B55" s="16">
        <v>1</v>
      </c>
      <c r="C55" s="16" t="s">
        <v>51</v>
      </c>
      <c r="D55" s="101"/>
      <c r="E55" s="80">
        <f>D55*B55*4</f>
        <v>0</v>
      </c>
    </row>
    <row r="56" spans="1:11" x14ac:dyDescent="0.2">
      <c r="A56" s="34" t="s">
        <v>33</v>
      </c>
      <c r="B56" s="16">
        <v>1</v>
      </c>
      <c r="C56" s="16" t="s">
        <v>51</v>
      </c>
      <c r="D56" s="101"/>
      <c r="E56" s="80">
        <f>D56*B56*4</f>
        <v>0</v>
      </c>
    </row>
    <row r="57" spans="1:11" x14ac:dyDescent="0.2">
      <c r="A57" s="34" t="s">
        <v>52</v>
      </c>
      <c r="B57" s="16">
        <v>1</v>
      </c>
      <c r="C57" s="16" t="s">
        <v>51</v>
      </c>
      <c r="D57" s="101"/>
      <c r="E57" s="80">
        <f>D57*B57*4</f>
        <v>0</v>
      </c>
    </row>
    <row r="58" spans="1:11" x14ac:dyDescent="0.2">
      <c r="A58" s="34" t="s">
        <v>119</v>
      </c>
      <c r="B58" s="16">
        <v>1</v>
      </c>
      <c r="C58" s="16" t="s">
        <v>51</v>
      </c>
      <c r="D58" s="101"/>
      <c r="E58" s="80">
        <f>D58*B58*4</f>
        <v>0</v>
      </c>
    </row>
    <row r="59" spans="1:11" x14ac:dyDescent="0.2">
      <c r="A59" s="34" t="s">
        <v>120</v>
      </c>
      <c r="B59" s="16">
        <v>1</v>
      </c>
      <c r="C59" s="16" t="s">
        <v>51</v>
      </c>
      <c r="D59" s="101"/>
      <c r="E59" s="80">
        <f>D59*B59*4</f>
        <v>0</v>
      </c>
    </row>
    <row r="60" spans="1:11" x14ac:dyDescent="0.2">
      <c r="A60" s="34" t="s">
        <v>53</v>
      </c>
      <c r="B60" s="16">
        <v>1</v>
      </c>
      <c r="C60" s="16" t="s">
        <v>57</v>
      </c>
      <c r="D60" s="101"/>
      <c r="E60" s="80">
        <f>D60*B60*2</f>
        <v>0</v>
      </c>
    </row>
    <row r="61" spans="1:11" x14ac:dyDescent="0.2">
      <c r="A61" s="34" t="s">
        <v>121</v>
      </c>
      <c r="B61" s="16">
        <v>1</v>
      </c>
      <c r="C61" s="16" t="s">
        <v>47</v>
      </c>
      <c r="D61" s="101"/>
      <c r="E61" s="80">
        <f>D61*B61</f>
        <v>0</v>
      </c>
    </row>
    <row r="62" spans="1:11" ht="15" x14ac:dyDescent="0.25">
      <c r="A62" s="119" t="s">
        <v>99</v>
      </c>
      <c r="B62" s="115"/>
      <c r="C62" s="116"/>
      <c r="D62" s="35"/>
      <c r="E62" s="81">
        <f>SUM(E38:E61)</f>
        <v>0</v>
      </c>
      <c r="F62" s="24"/>
      <c r="G62" s="24"/>
      <c r="H62" s="24"/>
      <c r="I62" s="24"/>
      <c r="J62" s="37"/>
      <c r="K62" s="64"/>
    </row>
    <row r="63" spans="1:11" ht="15" x14ac:dyDescent="0.25">
      <c r="A63" s="114" t="s">
        <v>109</v>
      </c>
      <c r="B63" s="115"/>
      <c r="C63" s="116"/>
      <c r="D63" s="132">
        <v>0</v>
      </c>
      <c r="E63" s="133"/>
      <c r="F63" s="24"/>
      <c r="G63" s="24"/>
      <c r="H63" s="24"/>
      <c r="I63" s="24"/>
      <c r="J63" s="37"/>
      <c r="K63" s="64"/>
    </row>
    <row r="64" spans="1:11" ht="15" x14ac:dyDescent="0.25">
      <c r="A64" s="119" t="s">
        <v>44</v>
      </c>
      <c r="B64" s="115"/>
      <c r="C64" s="116"/>
      <c r="D64" s="9"/>
      <c r="E64" s="25">
        <f>E62*D63+E62</f>
        <v>0</v>
      </c>
      <c r="F64" s="24"/>
      <c r="G64" s="24"/>
      <c r="H64" s="24"/>
      <c r="I64" s="24"/>
      <c r="J64" s="37"/>
      <c r="K64" s="27"/>
    </row>
    <row r="65" spans="1:11" ht="15" x14ac:dyDescent="0.25">
      <c r="A65" s="114" t="s">
        <v>112</v>
      </c>
      <c r="B65" s="115"/>
      <c r="C65" s="116"/>
      <c r="D65" s="132">
        <v>0</v>
      </c>
      <c r="E65" s="133"/>
      <c r="F65" s="24"/>
      <c r="G65" s="24"/>
      <c r="H65" s="24"/>
      <c r="I65" s="24"/>
      <c r="J65" s="37"/>
      <c r="K65" s="27"/>
    </row>
    <row r="66" spans="1:11" ht="15" x14ac:dyDescent="0.25">
      <c r="A66" s="119" t="s">
        <v>101</v>
      </c>
      <c r="B66" s="115"/>
      <c r="C66" s="116"/>
      <c r="D66" s="9"/>
      <c r="E66" s="25">
        <f>E64*D65+E64</f>
        <v>0</v>
      </c>
      <c r="F66" s="24"/>
      <c r="G66" s="24"/>
      <c r="H66" s="24"/>
      <c r="I66" s="24"/>
      <c r="J66" s="37"/>
      <c r="K66" s="27"/>
    </row>
    <row r="67" spans="1:11" ht="15" x14ac:dyDescent="0.25">
      <c r="A67" s="114" t="s">
        <v>111</v>
      </c>
      <c r="B67" s="115"/>
      <c r="C67" s="116"/>
      <c r="D67" s="117">
        <v>0</v>
      </c>
      <c r="E67" s="118"/>
      <c r="F67" s="24"/>
      <c r="G67" s="24"/>
      <c r="H67" s="24"/>
      <c r="I67" s="24"/>
      <c r="J67" s="37"/>
      <c r="K67" s="27"/>
    </row>
    <row r="68" spans="1:11" ht="15" x14ac:dyDescent="0.25">
      <c r="A68" s="119" t="s">
        <v>102</v>
      </c>
      <c r="B68" s="115"/>
      <c r="C68" s="116"/>
      <c r="D68" s="9"/>
      <c r="E68" s="36">
        <f>E66*D67+E66</f>
        <v>0</v>
      </c>
      <c r="F68" s="24"/>
      <c r="G68" s="24"/>
      <c r="H68" s="24"/>
      <c r="I68" s="24"/>
      <c r="J68" s="37"/>
      <c r="K68" s="27"/>
    </row>
    <row r="69" spans="1:11" ht="15" x14ac:dyDescent="0.25">
      <c r="A69" s="114" t="s">
        <v>110</v>
      </c>
      <c r="B69" s="115"/>
      <c r="C69" s="116"/>
      <c r="D69" s="117">
        <v>0</v>
      </c>
      <c r="E69" s="118"/>
      <c r="F69" s="24"/>
      <c r="G69" s="24"/>
      <c r="H69" s="24"/>
      <c r="I69" s="24"/>
      <c r="J69" s="37"/>
      <c r="K69" s="27"/>
    </row>
    <row r="70" spans="1:11" ht="15.75" thickBot="1" x14ac:dyDescent="0.3">
      <c r="A70" s="120" t="s">
        <v>103</v>
      </c>
      <c r="B70" s="121"/>
      <c r="C70" s="122"/>
      <c r="D70" s="38"/>
      <c r="E70" s="39">
        <f>E68*D69+E68</f>
        <v>0</v>
      </c>
      <c r="F70" s="24"/>
      <c r="G70" s="24"/>
      <c r="H70" s="24"/>
      <c r="I70" s="24"/>
      <c r="J70" s="37"/>
      <c r="K70" s="27"/>
    </row>
    <row r="71" spans="1:11" ht="27.75" customHeight="1" thickBot="1" x14ac:dyDescent="0.3">
      <c r="A71" s="123" t="s">
        <v>185</v>
      </c>
      <c r="B71" s="124"/>
      <c r="C71" s="124"/>
      <c r="D71" s="125"/>
      <c r="E71" s="40">
        <f>E62+E64+E66+E68+E70</f>
        <v>0</v>
      </c>
      <c r="F71" s="41"/>
      <c r="G71" s="41"/>
      <c r="H71" s="41"/>
      <c r="I71" s="41"/>
      <c r="J71" s="42"/>
      <c r="K71" s="65"/>
    </row>
    <row r="72" spans="1:11" x14ac:dyDescent="0.2">
      <c r="A72" s="113" t="s">
        <v>10</v>
      </c>
      <c r="B72" s="113"/>
      <c r="C72" s="113"/>
      <c r="D72" s="113"/>
      <c r="E72" s="113"/>
      <c r="F72" s="113"/>
      <c r="G72" s="29"/>
      <c r="H72" s="29"/>
    </row>
    <row r="73" spans="1:11" ht="15" x14ac:dyDescent="0.25">
      <c r="A73" s="3" t="s">
        <v>43</v>
      </c>
      <c r="B73" s="3" t="s">
        <v>199</v>
      </c>
      <c r="C73" s="30" t="s">
        <v>50</v>
      </c>
      <c r="D73" s="3" t="s">
        <v>198</v>
      </c>
      <c r="E73" s="3" t="s">
        <v>60</v>
      </c>
    </row>
    <row r="74" spans="1:11" ht="42.75" x14ac:dyDescent="0.2">
      <c r="A74" s="15" t="s">
        <v>104</v>
      </c>
      <c r="B74" s="44">
        <v>500</v>
      </c>
      <c r="C74" s="43" t="s">
        <v>8</v>
      </c>
      <c r="D74" s="98">
        <v>0</v>
      </c>
      <c r="E74" s="76">
        <f>D74*B74*12</f>
        <v>0</v>
      </c>
    </row>
    <row r="75" spans="1:11" x14ac:dyDescent="0.2">
      <c r="A75" s="45" t="s">
        <v>77</v>
      </c>
      <c r="B75" s="32"/>
      <c r="C75" s="43"/>
      <c r="D75" s="46"/>
      <c r="E75" s="76">
        <f>SUM(E74:E74)</f>
        <v>0</v>
      </c>
      <c r="F75" s="47"/>
    </row>
    <row r="76" spans="1:11" ht="15" x14ac:dyDescent="0.25">
      <c r="A76" s="126" t="s">
        <v>100</v>
      </c>
      <c r="B76" s="127"/>
      <c r="C76" s="127"/>
      <c r="D76" s="128"/>
      <c r="E76" s="95">
        <v>0</v>
      </c>
      <c r="F76" s="47"/>
    </row>
    <row r="77" spans="1:11" x14ac:dyDescent="0.2">
      <c r="A77" s="48" t="s">
        <v>37</v>
      </c>
      <c r="B77" s="49"/>
      <c r="C77" s="9"/>
      <c r="D77" s="9"/>
      <c r="E77" s="23">
        <f>E75*E76+E75</f>
        <v>0</v>
      </c>
      <c r="F77" s="24"/>
      <c r="G77" s="24"/>
      <c r="H77" s="24"/>
      <c r="I77" s="24"/>
      <c r="J77" s="37"/>
      <c r="K77" s="50"/>
    </row>
    <row r="78" spans="1:11" ht="15" x14ac:dyDescent="0.25">
      <c r="A78" s="51" t="s">
        <v>100</v>
      </c>
      <c r="B78" s="52"/>
      <c r="C78" s="53"/>
      <c r="D78" s="54"/>
      <c r="E78" s="96">
        <v>0</v>
      </c>
      <c r="F78" s="24"/>
      <c r="G78" s="24"/>
      <c r="H78" s="24"/>
      <c r="I78" s="24"/>
      <c r="J78" s="37"/>
      <c r="K78" s="50"/>
    </row>
    <row r="79" spans="1:11" x14ac:dyDescent="0.2">
      <c r="A79" s="48" t="s">
        <v>38</v>
      </c>
      <c r="B79" s="49"/>
      <c r="C79" s="9"/>
      <c r="D79" s="9"/>
      <c r="E79" s="23">
        <f>E77*E78+E77</f>
        <v>0</v>
      </c>
      <c r="F79" s="24"/>
      <c r="G79" s="24"/>
      <c r="H79" s="24"/>
      <c r="I79" s="24"/>
      <c r="J79" s="37"/>
      <c r="K79" s="50"/>
    </row>
    <row r="80" spans="1:11" ht="15" x14ac:dyDescent="0.25">
      <c r="A80" s="51" t="s">
        <v>100</v>
      </c>
      <c r="B80" s="52"/>
      <c r="C80" s="53"/>
      <c r="D80" s="54"/>
      <c r="E80" s="96">
        <v>0</v>
      </c>
      <c r="F80" s="24"/>
      <c r="G80" s="24"/>
      <c r="H80" s="24"/>
      <c r="I80" s="24"/>
      <c r="J80" s="37"/>
      <c r="K80" s="50"/>
    </row>
    <row r="81" spans="1:11" x14ac:dyDescent="0.2">
      <c r="A81" s="48" t="s">
        <v>39</v>
      </c>
      <c r="B81" s="49"/>
      <c r="C81" s="9"/>
      <c r="D81" s="9"/>
      <c r="E81" s="23">
        <f>E79*E80+E79</f>
        <v>0</v>
      </c>
      <c r="F81" s="24"/>
      <c r="G81" s="24"/>
      <c r="H81" s="24"/>
      <c r="I81" s="24"/>
      <c r="J81" s="37"/>
      <c r="K81" s="50"/>
    </row>
    <row r="82" spans="1:11" ht="15" x14ac:dyDescent="0.25">
      <c r="A82" s="126" t="s">
        <v>100</v>
      </c>
      <c r="B82" s="127"/>
      <c r="C82" s="127"/>
      <c r="D82" s="127"/>
      <c r="E82" s="97">
        <v>0</v>
      </c>
      <c r="F82" s="24"/>
      <c r="G82" s="24"/>
      <c r="H82" s="24"/>
      <c r="I82" s="24"/>
      <c r="J82" s="37"/>
      <c r="K82" s="50"/>
    </row>
    <row r="83" spans="1:11" ht="16.5" customHeight="1" thickBot="1" x14ac:dyDescent="0.25">
      <c r="A83" s="55" t="s">
        <v>40</v>
      </c>
      <c r="B83" s="56"/>
      <c r="C83" s="38"/>
      <c r="D83" s="38"/>
      <c r="E83" s="82">
        <f>E81*E82+E81</f>
        <v>0</v>
      </c>
      <c r="F83" s="24"/>
      <c r="G83" s="24"/>
      <c r="H83" s="24"/>
      <c r="I83" s="24"/>
      <c r="J83" s="37"/>
      <c r="K83" s="50"/>
    </row>
    <row r="84" spans="1:11" ht="28.5" customHeight="1" thickBot="1" x14ac:dyDescent="0.3">
      <c r="A84" s="70" t="s">
        <v>184</v>
      </c>
      <c r="B84" s="58"/>
      <c r="C84" s="59"/>
      <c r="D84" s="59"/>
      <c r="E84" s="83">
        <f>E75+E77+E79+E81+E83</f>
        <v>0</v>
      </c>
      <c r="F84" s="41"/>
      <c r="G84" s="41"/>
      <c r="H84" s="41"/>
      <c r="I84" s="41"/>
      <c r="J84" s="42"/>
      <c r="K84" s="47"/>
    </row>
    <row r="85" spans="1:11" ht="15" x14ac:dyDescent="0.25">
      <c r="A85" s="129"/>
      <c r="B85" s="129"/>
      <c r="C85" s="129"/>
      <c r="D85" s="129"/>
      <c r="E85" s="129"/>
      <c r="F85" s="129"/>
      <c r="G85" s="60"/>
      <c r="H85" s="60"/>
    </row>
    <row r="86" spans="1:11" x14ac:dyDescent="0.2">
      <c r="A86" s="113" t="s">
        <v>183</v>
      </c>
      <c r="B86" s="113"/>
      <c r="C86" s="113"/>
      <c r="D86" s="113"/>
      <c r="E86" s="113"/>
      <c r="F86" s="113"/>
      <c r="G86" s="29"/>
      <c r="H86" s="29"/>
    </row>
    <row r="87" spans="1:11" x14ac:dyDescent="0.2">
      <c r="A87" s="61" t="s">
        <v>41</v>
      </c>
      <c r="B87" s="62"/>
      <c r="C87" s="62"/>
      <c r="D87" s="62"/>
      <c r="E87" s="63" t="s">
        <v>42</v>
      </c>
      <c r="F87" s="47"/>
    </row>
    <row r="88" spans="1:11" x14ac:dyDescent="0.2">
      <c r="A88" s="115" t="s">
        <v>202</v>
      </c>
      <c r="B88" s="115"/>
      <c r="C88" s="115"/>
      <c r="D88" s="116"/>
      <c r="E88" s="84">
        <f>K15</f>
        <v>0</v>
      </c>
      <c r="F88" s="47"/>
    </row>
    <row r="89" spans="1:11" x14ac:dyDescent="0.2">
      <c r="A89" s="114" t="s">
        <v>218</v>
      </c>
      <c r="B89" s="115"/>
      <c r="C89" s="115"/>
      <c r="D89" s="116"/>
      <c r="E89" s="84">
        <f>E34</f>
        <v>0</v>
      </c>
      <c r="F89" s="47"/>
    </row>
    <row r="90" spans="1:11" x14ac:dyDescent="0.2">
      <c r="A90" s="114" t="s">
        <v>219</v>
      </c>
      <c r="B90" s="115"/>
      <c r="C90" s="115"/>
      <c r="D90" s="116"/>
      <c r="E90" s="84">
        <f>E71</f>
        <v>0</v>
      </c>
      <c r="F90" s="47"/>
    </row>
    <row r="91" spans="1:11" ht="15" thickBot="1" x14ac:dyDescent="0.25">
      <c r="A91" s="153" t="s">
        <v>220</v>
      </c>
      <c r="B91" s="121"/>
      <c r="C91" s="121"/>
      <c r="D91" s="122"/>
      <c r="E91" s="66">
        <f>E84</f>
        <v>0</v>
      </c>
      <c r="F91" s="47"/>
    </row>
    <row r="92" spans="1:11" ht="15.75" customHeight="1" thickBot="1" x14ac:dyDescent="0.3">
      <c r="A92" s="154" t="s">
        <v>73</v>
      </c>
      <c r="B92" s="155"/>
      <c r="C92" s="155"/>
      <c r="D92" s="156"/>
      <c r="E92" s="85">
        <f>SUM(E88:E91)</f>
        <v>0</v>
      </c>
      <c r="F92" s="47"/>
    </row>
    <row r="93" spans="1:11" ht="15" thickBot="1" x14ac:dyDescent="0.25"/>
    <row r="94" spans="1:11" x14ac:dyDescent="0.2">
      <c r="A94" s="141"/>
      <c r="C94" s="141"/>
    </row>
    <row r="95" spans="1:11" ht="15" thickBot="1" x14ac:dyDescent="0.25">
      <c r="A95" s="143"/>
      <c r="C95" s="143"/>
    </row>
    <row r="96" spans="1:11" x14ac:dyDescent="0.2">
      <c r="A96" s="2" t="s">
        <v>200</v>
      </c>
      <c r="C96" s="2" t="s">
        <v>201</v>
      </c>
    </row>
  </sheetData>
  <sheetProtection algorithmName="SHA-512" hashValue="LkRVtNgSj5Y4p7YYGuvZZt3nEnpOVlJwgcretLJcdPYmZNMuZY8+U1yn70a4NagsAURyyJl8Jj6oxra6DI+p+w==" saltValue="t9eAndIzwNrqghS+RBWtnw==" spinCount="100000" sheet="1" objects="1" scenarios="1"/>
  <mergeCells count="59">
    <mergeCell ref="A94:A95"/>
    <mergeCell ref="C94:C95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26:C26"/>
    <mergeCell ref="D26:E26"/>
    <mergeCell ref="A10:B10"/>
    <mergeCell ref="A11:B11"/>
    <mergeCell ref="C11:K11"/>
    <mergeCell ref="A12:B12"/>
    <mergeCell ref="A13:B13"/>
    <mergeCell ref="C13:K13"/>
    <mergeCell ref="A14:B14"/>
    <mergeCell ref="A15:B15"/>
    <mergeCell ref="A16:K16"/>
    <mergeCell ref="A17:K17"/>
    <mergeCell ref="A25:C25"/>
    <mergeCell ref="A27:C27"/>
    <mergeCell ref="A28:C28"/>
    <mergeCell ref="D28:E28"/>
    <mergeCell ref="A29:C29"/>
    <mergeCell ref="A30:C30"/>
    <mergeCell ref="D30:E30"/>
    <mergeCell ref="A66:C66"/>
    <mergeCell ref="A31:C31"/>
    <mergeCell ref="A32:C32"/>
    <mergeCell ref="D32:E32"/>
    <mergeCell ref="A33:C33"/>
    <mergeCell ref="A36:F36"/>
    <mergeCell ref="A62:C62"/>
    <mergeCell ref="A63:C63"/>
    <mergeCell ref="D63:E63"/>
    <mergeCell ref="A64:C64"/>
    <mergeCell ref="A65:C65"/>
    <mergeCell ref="D65:E65"/>
    <mergeCell ref="A86:F86"/>
    <mergeCell ref="A67:C67"/>
    <mergeCell ref="D67:E67"/>
    <mergeCell ref="A68:C68"/>
    <mergeCell ref="A69:C69"/>
    <mergeCell ref="D69:E69"/>
    <mergeCell ref="A70:C70"/>
    <mergeCell ref="A71:D71"/>
    <mergeCell ref="A72:F72"/>
    <mergeCell ref="A76:D76"/>
    <mergeCell ref="A82:D82"/>
    <mergeCell ref="A85:F85"/>
    <mergeCell ref="A88:D88"/>
    <mergeCell ref="A89:D89"/>
    <mergeCell ref="A90:D90"/>
    <mergeCell ref="A91:D91"/>
    <mergeCell ref="A92:D92"/>
  </mergeCells>
  <pageMargins left="0.7" right="0.7" top="0.75" bottom="0.75" header="0.3" footer="0.3"/>
  <pageSetup paperSize="8" scale="85" orientation="landscape" r:id="rId1"/>
  <rowBreaks count="2" manualBreakCount="2">
    <brk id="35" max="16383" man="1"/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6"/>
  <sheetViews>
    <sheetView tabSelected="1" zoomScale="75" zoomScaleNormal="75" workbookViewId="0">
      <selection activeCell="M22" sqref="M22"/>
    </sheetView>
  </sheetViews>
  <sheetFormatPr defaultColWidth="9.140625" defaultRowHeight="14.25" x14ac:dyDescent="0.2"/>
  <cols>
    <col min="1" max="1" width="60.5703125" style="2" customWidth="1"/>
    <col min="2" max="2" width="11" style="2" customWidth="1"/>
    <col min="3" max="3" width="21.5703125" style="2" customWidth="1"/>
    <col min="4" max="4" width="17" style="2" customWidth="1"/>
    <col min="5" max="5" width="28.140625" style="2" customWidth="1"/>
    <col min="6" max="6" width="15.5703125" style="2" customWidth="1"/>
    <col min="7" max="7" width="19.5703125" style="2" customWidth="1"/>
    <col min="8" max="8" width="7.28515625" style="2" customWidth="1"/>
    <col min="9" max="10" width="13.5703125" style="2" customWidth="1"/>
    <col min="11" max="11" width="16.5703125" style="2" customWidth="1"/>
    <col min="12" max="16384" width="9.140625" style="2"/>
  </cols>
  <sheetData>
    <row r="1" spans="1:11" ht="23.25" x14ac:dyDescent="0.35">
      <c r="A1" s="144" t="s">
        <v>203</v>
      </c>
      <c r="B1" s="144"/>
      <c r="C1" s="144"/>
      <c r="D1" s="144"/>
      <c r="E1" s="144"/>
      <c r="F1" s="144"/>
      <c r="G1" s="144"/>
      <c r="H1" s="1"/>
      <c r="I1" s="1"/>
      <c r="J1" s="1"/>
    </row>
    <row r="2" spans="1:11" ht="24" thickBot="1" x14ac:dyDescent="0.4">
      <c r="A2" s="67" t="s">
        <v>74</v>
      </c>
      <c r="B2" s="67"/>
      <c r="C2" s="67"/>
      <c r="D2" s="67"/>
      <c r="E2" s="67"/>
      <c r="F2" s="67" t="s">
        <v>75</v>
      </c>
      <c r="G2" s="67"/>
      <c r="H2" s="1"/>
      <c r="I2" s="1"/>
      <c r="J2" s="1"/>
    </row>
    <row r="3" spans="1:11" ht="15" x14ac:dyDescent="0.25">
      <c r="A3" s="148" t="s">
        <v>170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1" ht="30" x14ac:dyDescent="0.25">
      <c r="A4" s="3" t="s">
        <v>17</v>
      </c>
      <c r="B4" s="4" t="s">
        <v>86</v>
      </c>
      <c r="C4" s="4" t="s">
        <v>166</v>
      </c>
      <c r="D4" s="4" t="s">
        <v>87</v>
      </c>
      <c r="E4" s="145" t="s">
        <v>193</v>
      </c>
      <c r="F4" s="146"/>
      <c r="G4" s="146"/>
      <c r="H4" s="146"/>
      <c r="I4" s="146"/>
      <c r="J4" s="147"/>
      <c r="K4" s="4" t="s">
        <v>98</v>
      </c>
    </row>
    <row r="5" spans="1:11" ht="32.25" customHeight="1" x14ac:dyDescent="0.2">
      <c r="A5" s="5" t="s">
        <v>113</v>
      </c>
      <c r="B5" s="5">
        <v>1</v>
      </c>
      <c r="C5" s="100">
        <v>0</v>
      </c>
      <c r="D5" s="6">
        <f>C5*B5</f>
        <v>0</v>
      </c>
      <c r="E5" s="7"/>
      <c r="F5" s="66">
        <v>0</v>
      </c>
      <c r="G5" s="6">
        <f>F5*E5</f>
        <v>0</v>
      </c>
      <c r="H5" s="7"/>
      <c r="I5" s="66">
        <v>0</v>
      </c>
      <c r="J5" s="6">
        <f>I5*H5</f>
        <v>0</v>
      </c>
      <c r="K5" s="75">
        <f>C5*12</f>
        <v>0</v>
      </c>
    </row>
    <row r="6" spans="1:11" x14ac:dyDescent="0.2">
      <c r="A6" s="114" t="s">
        <v>92</v>
      </c>
      <c r="B6" s="116"/>
      <c r="C6" s="8"/>
      <c r="D6" s="9"/>
      <c r="E6" s="9"/>
      <c r="F6" s="9"/>
      <c r="G6" s="9"/>
      <c r="H6" s="9"/>
      <c r="I6" s="9"/>
      <c r="J6" s="9"/>
      <c r="K6" s="76">
        <f>K5</f>
        <v>0</v>
      </c>
    </row>
    <row r="7" spans="1:11" ht="15" x14ac:dyDescent="0.25">
      <c r="A7" s="114" t="s">
        <v>108</v>
      </c>
      <c r="B7" s="116"/>
      <c r="C7" s="150">
        <v>0</v>
      </c>
      <c r="D7" s="151"/>
      <c r="E7" s="151"/>
      <c r="F7" s="151"/>
      <c r="G7" s="151"/>
      <c r="H7" s="151"/>
      <c r="I7" s="151"/>
      <c r="J7" s="151"/>
      <c r="K7" s="152"/>
    </row>
    <row r="8" spans="1:11" x14ac:dyDescent="0.2">
      <c r="A8" s="114" t="s">
        <v>93</v>
      </c>
      <c r="B8" s="116"/>
      <c r="C8" s="10"/>
      <c r="D8" s="11"/>
      <c r="E8" s="11"/>
      <c r="F8" s="9"/>
      <c r="G8" s="9"/>
      <c r="H8" s="9"/>
      <c r="I8" s="9"/>
      <c r="J8" s="9"/>
      <c r="K8" s="76">
        <f>K6*C7+K6</f>
        <v>0</v>
      </c>
    </row>
    <row r="9" spans="1:11" ht="15" x14ac:dyDescent="0.25">
      <c r="A9" s="114" t="s">
        <v>105</v>
      </c>
      <c r="B9" s="116"/>
      <c r="C9" s="137">
        <v>0</v>
      </c>
      <c r="D9" s="138"/>
      <c r="E9" s="138"/>
      <c r="F9" s="138"/>
      <c r="G9" s="138"/>
      <c r="H9" s="138"/>
      <c r="I9" s="138"/>
      <c r="J9" s="138"/>
      <c r="K9" s="139"/>
    </row>
    <row r="10" spans="1:11" x14ac:dyDescent="0.2">
      <c r="A10" s="114" t="s">
        <v>94</v>
      </c>
      <c r="B10" s="116"/>
      <c r="C10" s="10"/>
      <c r="D10" s="11"/>
      <c r="E10" s="11"/>
      <c r="F10" s="9"/>
      <c r="G10" s="9"/>
      <c r="H10" s="9"/>
      <c r="I10" s="9"/>
      <c r="J10" s="9"/>
      <c r="K10" s="76">
        <f>K8*C9+K8</f>
        <v>0</v>
      </c>
    </row>
    <row r="11" spans="1:11" ht="15" x14ac:dyDescent="0.25">
      <c r="A11" s="114" t="s">
        <v>107</v>
      </c>
      <c r="B11" s="116"/>
      <c r="C11" s="137">
        <v>0</v>
      </c>
      <c r="D11" s="138"/>
      <c r="E11" s="138"/>
      <c r="F11" s="138"/>
      <c r="G11" s="138"/>
      <c r="H11" s="138"/>
      <c r="I11" s="138"/>
      <c r="J11" s="138"/>
      <c r="K11" s="139"/>
    </row>
    <row r="12" spans="1:11" x14ac:dyDescent="0.2">
      <c r="A12" s="114" t="s">
        <v>95</v>
      </c>
      <c r="B12" s="116"/>
      <c r="C12" s="10"/>
      <c r="D12" s="11"/>
      <c r="E12" s="11"/>
      <c r="F12" s="9"/>
      <c r="G12" s="9"/>
      <c r="H12" s="9"/>
      <c r="I12" s="9"/>
      <c r="J12" s="9"/>
      <c r="K12" s="76">
        <f>K10*C11+K10</f>
        <v>0</v>
      </c>
    </row>
    <row r="13" spans="1:11" ht="15" x14ac:dyDescent="0.25">
      <c r="A13" s="114" t="s">
        <v>106</v>
      </c>
      <c r="B13" s="116"/>
      <c r="C13" s="137">
        <v>0</v>
      </c>
      <c r="D13" s="138"/>
      <c r="E13" s="138"/>
      <c r="F13" s="138"/>
      <c r="G13" s="138"/>
      <c r="H13" s="138"/>
      <c r="I13" s="138"/>
      <c r="J13" s="138"/>
      <c r="K13" s="139"/>
    </row>
    <row r="14" spans="1:11" x14ac:dyDescent="0.2">
      <c r="A14" s="114" t="s">
        <v>96</v>
      </c>
      <c r="B14" s="116"/>
      <c r="C14" s="8"/>
      <c r="D14" s="9"/>
      <c r="E14" s="9"/>
      <c r="F14" s="9"/>
      <c r="G14" s="9"/>
      <c r="H14" s="9"/>
      <c r="I14" s="9"/>
      <c r="J14" s="9"/>
      <c r="K14" s="76">
        <f>K12*C13+K12</f>
        <v>0</v>
      </c>
    </row>
    <row r="15" spans="1:11" ht="15" x14ac:dyDescent="0.25">
      <c r="A15" s="157" t="s">
        <v>84</v>
      </c>
      <c r="B15" s="158"/>
      <c r="C15" s="9"/>
      <c r="D15" s="9"/>
      <c r="E15" s="9"/>
      <c r="F15" s="12"/>
      <c r="G15" s="12"/>
      <c r="H15" s="12"/>
      <c r="I15" s="12"/>
      <c r="J15" s="12"/>
      <c r="K15" s="77">
        <f>K6+K8+K10+K12+K14</f>
        <v>0</v>
      </c>
    </row>
    <row r="16" spans="1:11" ht="15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</row>
    <row r="17" spans="1:11" x14ac:dyDescent="0.2">
      <c r="A17" s="113" t="s">
        <v>0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</row>
    <row r="18" spans="1:11" ht="30" x14ac:dyDescent="0.25">
      <c r="A18" s="13" t="s">
        <v>65</v>
      </c>
      <c r="B18" s="14" t="s">
        <v>23</v>
      </c>
      <c r="C18" s="14" t="s">
        <v>50</v>
      </c>
      <c r="D18" s="102" t="s">
        <v>204</v>
      </c>
      <c r="E18" s="68" t="s">
        <v>60</v>
      </c>
    </row>
    <row r="19" spans="1:11" ht="28.5" x14ac:dyDescent="0.2">
      <c r="A19" s="15" t="s">
        <v>1</v>
      </c>
      <c r="B19" s="16">
        <v>2</v>
      </c>
      <c r="C19" s="17" t="s">
        <v>88</v>
      </c>
      <c r="D19" s="99"/>
      <c r="E19" s="76">
        <f t="shared" ref="E19:E22" si="0">B19*D19*12</f>
        <v>0</v>
      </c>
    </row>
    <row r="20" spans="1:11" x14ac:dyDescent="0.2">
      <c r="A20" s="15" t="s">
        <v>2</v>
      </c>
      <c r="B20" s="16">
        <v>2</v>
      </c>
      <c r="C20" s="16" t="s">
        <v>89</v>
      </c>
      <c r="D20" s="99"/>
      <c r="E20" s="76">
        <f t="shared" si="0"/>
        <v>0</v>
      </c>
    </row>
    <row r="21" spans="1:11" x14ac:dyDescent="0.2">
      <c r="A21" s="15" t="s">
        <v>58</v>
      </c>
      <c r="B21" s="16">
        <v>1</v>
      </c>
      <c r="C21" s="16" t="s">
        <v>59</v>
      </c>
      <c r="D21" s="99"/>
      <c r="E21" s="76">
        <f t="shared" si="0"/>
        <v>0</v>
      </c>
    </row>
    <row r="22" spans="1:11" ht="28.5" x14ac:dyDescent="0.2">
      <c r="A22" s="15" t="s">
        <v>168</v>
      </c>
      <c r="B22" s="16">
        <v>3</v>
      </c>
      <c r="C22" s="17" t="s">
        <v>169</v>
      </c>
      <c r="D22" s="99"/>
      <c r="E22" s="76">
        <f t="shared" si="0"/>
        <v>0</v>
      </c>
    </row>
    <row r="23" spans="1:11" ht="28.5" x14ac:dyDescent="0.2">
      <c r="A23" s="18" t="s">
        <v>186</v>
      </c>
      <c r="B23" s="16">
        <v>488</v>
      </c>
      <c r="C23" s="20" t="s">
        <v>114</v>
      </c>
      <c r="D23" s="99"/>
      <c r="E23" s="76">
        <f>B23*D23*2</f>
        <v>0</v>
      </c>
    </row>
    <row r="24" spans="1:11" x14ac:dyDescent="0.2">
      <c r="A24" s="18" t="s">
        <v>180</v>
      </c>
      <c r="B24" s="16">
        <v>75</v>
      </c>
      <c r="C24" s="16" t="s">
        <v>30</v>
      </c>
      <c r="D24" s="99"/>
      <c r="E24" s="76">
        <f>B24*D24</f>
        <v>0</v>
      </c>
    </row>
    <row r="25" spans="1:11" x14ac:dyDescent="0.2">
      <c r="A25" s="114" t="s">
        <v>187</v>
      </c>
      <c r="B25" s="115"/>
      <c r="C25" s="116"/>
      <c r="D25" s="21"/>
      <c r="E25" s="78">
        <f>SUM(E19:E24)</f>
        <v>0</v>
      </c>
    </row>
    <row r="26" spans="1:11" ht="15" x14ac:dyDescent="0.25">
      <c r="A26" s="114" t="s">
        <v>109</v>
      </c>
      <c r="B26" s="115"/>
      <c r="C26" s="116"/>
      <c r="D26" s="130">
        <v>0</v>
      </c>
      <c r="E26" s="131"/>
    </row>
    <row r="27" spans="1:11" ht="15" x14ac:dyDescent="0.25">
      <c r="A27" s="134" t="s">
        <v>188</v>
      </c>
      <c r="B27" s="127"/>
      <c r="C27" s="128"/>
      <c r="D27" s="22"/>
      <c r="E27" s="23">
        <f>E25*D26+E25</f>
        <v>0</v>
      </c>
      <c r="F27" s="24"/>
      <c r="G27" s="24"/>
      <c r="H27" s="24"/>
    </row>
    <row r="28" spans="1:11" ht="15" x14ac:dyDescent="0.25">
      <c r="A28" s="114" t="s">
        <v>112</v>
      </c>
      <c r="B28" s="115"/>
      <c r="C28" s="116"/>
      <c r="D28" s="135">
        <v>0</v>
      </c>
      <c r="E28" s="136"/>
      <c r="F28" s="24"/>
      <c r="G28" s="24"/>
      <c r="H28" s="24"/>
    </row>
    <row r="29" spans="1:11" ht="15" x14ac:dyDescent="0.25">
      <c r="A29" s="114" t="s">
        <v>189</v>
      </c>
      <c r="B29" s="115"/>
      <c r="C29" s="116"/>
      <c r="D29" s="22"/>
      <c r="E29" s="78">
        <f>E27*D28+E27</f>
        <v>0</v>
      </c>
      <c r="F29" s="24"/>
      <c r="G29" s="24"/>
      <c r="H29" s="24"/>
    </row>
    <row r="30" spans="1:11" ht="15" x14ac:dyDescent="0.25">
      <c r="A30" s="114" t="s">
        <v>111</v>
      </c>
      <c r="B30" s="115"/>
      <c r="C30" s="116"/>
      <c r="D30" s="130">
        <v>0</v>
      </c>
      <c r="E30" s="131"/>
      <c r="F30" s="24"/>
      <c r="G30" s="24"/>
      <c r="H30" s="24"/>
    </row>
    <row r="31" spans="1:11" ht="15" x14ac:dyDescent="0.25">
      <c r="A31" s="114" t="s">
        <v>190</v>
      </c>
      <c r="B31" s="115"/>
      <c r="C31" s="116"/>
      <c r="D31" s="22"/>
      <c r="E31" s="78">
        <f>E29*D30+E29</f>
        <v>0</v>
      </c>
      <c r="F31" s="24"/>
      <c r="G31" s="24"/>
      <c r="H31" s="24"/>
    </row>
    <row r="32" spans="1:11" ht="15" x14ac:dyDescent="0.25">
      <c r="A32" s="114" t="s">
        <v>110</v>
      </c>
      <c r="B32" s="115"/>
      <c r="C32" s="116"/>
      <c r="D32" s="130">
        <v>0</v>
      </c>
      <c r="E32" s="131"/>
      <c r="F32" s="24"/>
      <c r="G32" s="24"/>
      <c r="H32" s="24"/>
    </row>
    <row r="33" spans="1:10" x14ac:dyDescent="0.2">
      <c r="A33" s="114" t="s">
        <v>191</v>
      </c>
      <c r="B33" s="115"/>
      <c r="C33" s="116"/>
      <c r="D33" s="21"/>
      <c r="E33" s="23">
        <f>E31*D32+E31</f>
        <v>0</v>
      </c>
      <c r="F33" s="24"/>
      <c r="G33" s="24"/>
      <c r="H33" s="24"/>
    </row>
    <row r="34" spans="1:10" ht="15" x14ac:dyDescent="0.25">
      <c r="A34" s="12" t="s">
        <v>221</v>
      </c>
      <c r="B34" s="12"/>
      <c r="C34" s="12"/>
      <c r="D34" s="26"/>
      <c r="E34" s="79">
        <f>E25+E27+E29+E31+E33</f>
        <v>0</v>
      </c>
      <c r="F34" s="27"/>
      <c r="G34" s="27"/>
      <c r="H34" s="27"/>
      <c r="I34" s="28"/>
    </row>
    <row r="35" spans="1:10" ht="15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</row>
    <row r="36" spans="1:10" x14ac:dyDescent="0.2">
      <c r="A36" s="113" t="s">
        <v>31</v>
      </c>
      <c r="B36" s="113"/>
      <c r="C36" s="113"/>
      <c r="D36" s="113"/>
      <c r="E36" s="113"/>
      <c r="F36" s="113"/>
      <c r="G36" s="29"/>
      <c r="H36" s="29"/>
    </row>
    <row r="37" spans="1:10" ht="30" x14ac:dyDescent="0.25">
      <c r="A37" s="30" t="s">
        <v>22</v>
      </c>
      <c r="B37" s="30" t="s">
        <v>23</v>
      </c>
      <c r="C37" s="31" t="s">
        <v>50</v>
      </c>
      <c r="D37" s="103" t="s">
        <v>205</v>
      </c>
      <c r="E37" s="31" t="s">
        <v>79</v>
      </c>
    </row>
    <row r="38" spans="1:10" x14ac:dyDescent="0.2">
      <c r="A38" s="33" t="s">
        <v>49</v>
      </c>
      <c r="B38" s="16">
        <v>1</v>
      </c>
      <c r="C38" s="16" t="s">
        <v>47</v>
      </c>
      <c r="D38" s="101"/>
      <c r="E38" s="80">
        <f>D38*B38</f>
        <v>0</v>
      </c>
    </row>
    <row r="39" spans="1:10" x14ac:dyDescent="0.2">
      <c r="A39" s="33" t="s">
        <v>167</v>
      </c>
      <c r="B39" s="16">
        <v>2</v>
      </c>
      <c r="C39" s="16" t="s">
        <v>51</v>
      </c>
      <c r="D39" s="101"/>
      <c r="E39" s="80">
        <f>D39*B39*4</f>
        <v>0</v>
      </c>
    </row>
    <row r="40" spans="1:10" x14ac:dyDescent="0.2">
      <c r="A40" s="34" t="s">
        <v>26</v>
      </c>
      <c r="B40" s="16">
        <v>1</v>
      </c>
      <c r="C40" s="16" t="s">
        <v>80</v>
      </c>
      <c r="D40" s="101"/>
      <c r="E40" s="80">
        <f>D40*B40</f>
        <v>0</v>
      </c>
    </row>
    <row r="41" spans="1:10" x14ac:dyDescent="0.2">
      <c r="A41" s="34" t="s">
        <v>28</v>
      </c>
      <c r="B41" s="16">
        <v>1</v>
      </c>
      <c r="C41" s="16" t="s">
        <v>47</v>
      </c>
      <c r="D41" s="101"/>
      <c r="E41" s="80">
        <f>D41*B41</f>
        <v>0</v>
      </c>
    </row>
    <row r="42" spans="1:10" x14ac:dyDescent="0.2">
      <c r="A42" s="34" t="s">
        <v>122</v>
      </c>
      <c r="B42" s="16">
        <v>1</v>
      </c>
      <c r="C42" s="16" t="s">
        <v>47</v>
      </c>
      <c r="D42" s="101"/>
      <c r="E42" s="80">
        <f>D43*B43</f>
        <v>0</v>
      </c>
    </row>
    <row r="43" spans="1:10" x14ac:dyDescent="0.2">
      <c r="A43" s="34" t="s">
        <v>27</v>
      </c>
      <c r="B43" s="16">
        <v>2</v>
      </c>
      <c r="C43" s="16" t="s">
        <v>47</v>
      </c>
      <c r="D43" s="101"/>
      <c r="E43" s="80">
        <f>D44*B44</f>
        <v>0</v>
      </c>
    </row>
    <row r="44" spans="1:10" x14ac:dyDescent="0.2">
      <c r="A44" s="34" t="s">
        <v>117</v>
      </c>
      <c r="B44" s="16">
        <v>2</v>
      </c>
      <c r="C44" s="16" t="s">
        <v>51</v>
      </c>
      <c r="D44" s="101"/>
      <c r="E44" s="80">
        <f>D44*B44*4</f>
        <v>0</v>
      </c>
    </row>
    <row r="45" spans="1:10" x14ac:dyDescent="0.2">
      <c r="A45" s="34" t="s">
        <v>116</v>
      </c>
      <c r="B45" s="16">
        <v>1</v>
      </c>
      <c r="C45" s="16" t="s">
        <v>80</v>
      </c>
      <c r="D45" s="101"/>
      <c r="E45" s="80">
        <f>D45*B45</f>
        <v>0</v>
      </c>
    </row>
    <row r="46" spans="1:10" x14ac:dyDescent="0.2">
      <c r="A46" s="34" t="s">
        <v>54</v>
      </c>
      <c r="B46" s="16">
        <v>2</v>
      </c>
      <c r="C46" s="16" t="s">
        <v>51</v>
      </c>
      <c r="D46" s="101"/>
      <c r="E46" s="80">
        <f>D46*B46*4</f>
        <v>0</v>
      </c>
    </row>
    <row r="47" spans="1:10" x14ac:dyDescent="0.2">
      <c r="A47" s="34" t="s">
        <v>125</v>
      </c>
      <c r="B47" s="16">
        <v>2</v>
      </c>
      <c r="C47" s="16" t="s">
        <v>51</v>
      </c>
      <c r="D47" s="101"/>
      <c r="E47" s="80">
        <f>D47*B47*4</f>
        <v>0</v>
      </c>
    </row>
    <row r="48" spans="1:10" x14ac:dyDescent="0.2">
      <c r="A48" s="34" t="s">
        <v>118</v>
      </c>
      <c r="B48" s="16">
        <v>1</v>
      </c>
      <c r="C48" s="16" t="s">
        <v>51</v>
      </c>
      <c r="D48" s="101"/>
      <c r="E48" s="80">
        <f>D48*B48*4</f>
        <v>0</v>
      </c>
    </row>
    <row r="49" spans="1:11" x14ac:dyDescent="0.2">
      <c r="A49" s="34" t="s">
        <v>34</v>
      </c>
      <c r="B49" s="16">
        <v>1</v>
      </c>
      <c r="C49" s="16" t="s">
        <v>29</v>
      </c>
      <c r="D49" s="101"/>
      <c r="E49" s="80">
        <f>D49*B49*2</f>
        <v>0</v>
      </c>
    </row>
    <row r="50" spans="1:11" x14ac:dyDescent="0.2">
      <c r="A50" s="34" t="s">
        <v>64</v>
      </c>
      <c r="B50" s="16">
        <v>1</v>
      </c>
      <c r="C50" s="16" t="s">
        <v>29</v>
      </c>
      <c r="D50" s="101"/>
      <c r="E50" s="80">
        <f>D50*B50*2</f>
        <v>0</v>
      </c>
    </row>
    <row r="51" spans="1:11" x14ac:dyDescent="0.2">
      <c r="A51" s="34" t="s">
        <v>68</v>
      </c>
      <c r="B51" s="19">
        <v>1</v>
      </c>
      <c r="C51" s="16" t="s">
        <v>80</v>
      </c>
      <c r="D51" s="101"/>
      <c r="E51" s="80">
        <f>D51*B51</f>
        <v>0</v>
      </c>
    </row>
    <row r="52" spans="1:11" x14ac:dyDescent="0.2">
      <c r="A52" s="34" t="s">
        <v>35</v>
      </c>
      <c r="B52" s="16">
        <v>1</v>
      </c>
      <c r="C52" s="16" t="s">
        <v>51</v>
      </c>
      <c r="D52" s="101"/>
      <c r="E52" s="80">
        <f>D52*B52*4</f>
        <v>0</v>
      </c>
    </row>
    <row r="53" spans="1:11" x14ac:dyDescent="0.2">
      <c r="A53" s="34" t="s">
        <v>62</v>
      </c>
      <c r="B53" s="16">
        <v>1</v>
      </c>
      <c r="C53" s="16" t="s">
        <v>8</v>
      </c>
      <c r="D53" s="101"/>
      <c r="E53" s="80">
        <f>D53*B53*12</f>
        <v>0</v>
      </c>
    </row>
    <row r="54" spans="1:11" x14ac:dyDescent="0.2">
      <c r="A54" s="34" t="s">
        <v>61</v>
      </c>
      <c r="B54" s="16">
        <v>1</v>
      </c>
      <c r="C54" s="16" t="s">
        <v>8</v>
      </c>
      <c r="D54" s="101"/>
      <c r="E54" s="80">
        <f>D54*B54*12</f>
        <v>0</v>
      </c>
    </row>
    <row r="55" spans="1:11" x14ac:dyDescent="0.2">
      <c r="A55" s="34" t="s">
        <v>32</v>
      </c>
      <c r="B55" s="16">
        <v>1</v>
      </c>
      <c r="C55" s="16" t="s">
        <v>51</v>
      </c>
      <c r="D55" s="101"/>
      <c r="E55" s="80">
        <f>D55*B55*4</f>
        <v>0</v>
      </c>
    </row>
    <row r="56" spans="1:11" x14ac:dyDescent="0.2">
      <c r="A56" s="34" t="s">
        <v>33</v>
      </c>
      <c r="B56" s="16">
        <v>1</v>
      </c>
      <c r="C56" s="16" t="s">
        <v>51</v>
      </c>
      <c r="D56" s="101"/>
      <c r="E56" s="80">
        <f>D56*B56*4</f>
        <v>0</v>
      </c>
    </row>
    <row r="57" spans="1:11" x14ac:dyDescent="0.2">
      <c r="A57" s="34" t="s">
        <v>52</v>
      </c>
      <c r="B57" s="16">
        <v>1</v>
      </c>
      <c r="C57" s="16" t="s">
        <v>51</v>
      </c>
      <c r="D57" s="101"/>
      <c r="E57" s="80">
        <f>D57*B57*4</f>
        <v>0</v>
      </c>
    </row>
    <row r="58" spans="1:11" x14ac:dyDescent="0.2">
      <c r="A58" s="34" t="s">
        <v>119</v>
      </c>
      <c r="B58" s="16">
        <v>1</v>
      </c>
      <c r="C58" s="16" t="s">
        <v>51</v>
      </c>
      <c r="D58" s="101"/>
      <c r="E58" s="80">
        <f>D58*B58*4</f>
        <v>0</v>
      </c>
    </row>
    <row r="59" spans="1:11" x14ac:dyDescent="0.2">
      <c r="A59" s="34" t="s">
        <v>120</v>
      </c>
      <c r="B59" s="16">
        <v>1</v>
      </c>
      <c r="C59" s="16" t="s">
        <v>51</v>
      </c>
      <c r="D59" s="101"/>
      <c r="E59" s="80">
        <f>D59*B59*4</f>
        <v>0</v>
      </c>
    </row>
    <row r="60" spans="1:11" x14ac:dyDescent="0.2">
      <c r="A60" s="34" t="s">
        <v>53</v>
      </c>
      <c r="B60" s="16">
        <v>1</v>
      </c>
      <c r="C60" s="16" t="s">
        <v>57</v>
      </c>
      <c r="D60" s="101"/>
      <c r="E60" s="80">
        <f>D60*B60*2</f>
        <v>0</v>
      </c>
    </row>
    <row r="61" spans="1:11" x14ac:dyDescent="0.2">
      <c r="A61" s="34" t="s">
        <v>121</v>
      </c>
      <c r="B61" s="16">
        <v>1</v>
      </c>
      <c r="C61" s="16" t="s">
        <v>47</v>
      </c>
      <c r="D61" s="101"/>
      <c r="E61" s="80">
        <f>D61*B61</f>
        <v>0</v>
      </c>
    </row>
    <row r="62" spans="1:11" ht="15" x14ac:dyDescent="0.25">
      <c r="A62" s="119" t="s">
        <v>99</v>
      </c>
      <c r="B62" s="115"/>
      <c r="C62" s="116"/>
      <c r="D62" s="35"/>
      <c r="E62" s="81">
        <f>SUM(E38:E61)</f>
        <v>0</v>
      </c>
      <c r="F62" s="24"/>
      <c r="G62" s="24"/>
      <c r="H62" s="24"/>
      <c r="I62" s="24"/>
      <c r="J62" s="37"/>
      <c r="K62" s="64"/>
    </row>
    <row r="63" spans="1:11" ht="15" x14ac:dyDescent="0.25">
      <c r="A63" s="114" t="s">
        <v>109</v>
      </c>
      <c r="B63" s="115"/>
      <c r="C63" s="116"/>
      <c r="D63" s="132">
        <v>0</v>
      </c>
      <c r="E63" s="133"/>
      <c r="F63" s="24"/>
      <c r="G63" s="24"/>
      <c r="H63" s="24"/>
      <c r="I63" s="24"/>
      <c r="J63" s="37"/>
      <c r="K63" s="64"/>
    </row>
    <row r="64" spans="1:11" ht="15" x14ac:dyDescent="0.25">
      <c r="A64" s="119" t="s">
        <v>44</v>
      </c>
      <c r="B64" s="115"/>
      <c r="C64" s="116"/>
      <c r="D64" s="9"/>
      <c r="E64" s="23">
        <f>E62*D63+E62</f>
        <v>0</v>
      </c>
      <c r="F64" s="24"/>
      <c r="G64" s="24"/>
      <c r="H64" s="24"/>
      <c r="I64" s="24"/>
      <c r="J64" s="37"/>
      <c r="K64" s="27"/>
    </row>
    <row r="65" spans="1:11" ht="15" x14ac:dyDescent="0.25">
      <c r="A65" s="114" t="s">
        <v>112</v>
      </c>
      <c r="B65" s="115"/>
      <c r="C65" s="116"/>
      <c r="D65" s="132">
        <v>0</v>
      </c>
      <c r="E65" s="133"/>
      <c r="F65" s="24"/>
      <c r="G65" s="24"/>
      <c r="H65" s="24"/>
      <c r="I65" s="24"/>
      <c r="J65" s="37"/>
      <c r="K65" s="27"/>
    </row>
    <row r="66" spans="1:11" ht="15" x14ac:dyDescent="0.25">
      <c r="A66" s="119" t="s">
        <v>101</v>
      </c>
      <c r="B66" s="115"/>
      <c r="C66" s="116"/>
      <c r="D66" s="9"/>
      <c r="E66" s="23">
        <f>E64*D65+E64</f>
        <v>0</v>
      </c>
      <c r="F66" s="24"/>
      <c r="G66" s="24"/>
      <c r="H66" s="24"/>
      <c r="I66" s="24"/>
      <c r="J66" s="37"/>
      <c r="K66" s="27"/>
    </row>
    <row r="67" spans="1:11" ht="15" x14ac:dyDescent="0.25">
      <c r="A67" s="114" t="s">
        <v>111</v>
      </c>
      <c r="B67" s="115"/>
      <c r="C67" s="116"/>
      <c r="D67" s="117">
        <v>0</v>
      </c>
      <c r="E67" s="118"/>
      <c r="F67" s="24"/>
      <c r="G67" s="24"/>
      <c r="H67" s="24"/>
      <c r="I67" s="24"/>
      <c r="J67" s="37"/>
      <c r="K67" s="27"/>
    </row>
    <row r="68" spans="1:11" ht="15" x14ac:dyDescent="0.25">
      <c r="A68" s="119" t="s">
        <v>102</v>
      </c>
      <c r="B68" s="115"/>
      <c r="C68" s="116"/>
      <c r="D68" s="9"/>
      <c r="E68" s="81">
        <f>E66*D67+E66</f>
        <v>0</v>
      </c>
      <c r="F68" s="24"/>
      <c r="G68" s="24"/>
      <c r="H68" s="24"/>
      <c r="I68" s="24"/>
      <c r="J68" s="37"/>
      <c r="K68" s="27"/>
    </row>
    <row r="69" spans="1:11" ht="15" x14ac:dyDescent="0.25">
      <c r="A69" s="114" t="s">
        <v>110</v>
      </c>
      <c r="B69" s="115"/>
      <c r="C69" s="116"/>
      <c r="D69" s="117">
        <v>0</v>
      </c>
      <c r="E69" s="118"/>
      <c r="F69" s="24"/>
      <c r="G69" s="24"/>
      <c r="H69" s="24"/>
      <c r="I69" s="24"/>
      <c r="J69" s="37"/>
      <c r="K69" s="27"/>
    </row>
    <row r="70" spans="1:11" ht="15.75" thickBot="1" x14ac:dyDescent="0.3">
      <c r="A70" s="120" t="s">
        <v>103</v>
      </c>
      <c r="B70" s="121"/>
      <c r="C70" s="122"/>
      <c r="D70" s="38"/>
      <c r="E70" s="82">
        <f>E68*D69+E68</f>
        <v>0</v>
      </c>
      <c r="F70" s="24"/>
      <c r="G70" s="24"/>
      <c r="H70" s="24"/>
      <c r="I70" s="24"/>
      <c r="J70" s="37"/>
      <c r="K70" s="27"/>
    </row>
    <row r="71" spans="1:11" ht="27.75" customHeight="1" thickBot="1" x14ac:dyDescent="0.3">
      <c r="A71" s="123" t="s">
        <v>222</v>
      </c>
      <c r="B71" s="124"/>
      <c r="C71" s="124"/>
      <c r="D71" s="125"/>
      <c r="E71" s="83">
        <f>E62+E64+E66+E68+E70</f>
        <v>0</v>
      </c>
      <c r="F71" s="41"/>
      <c r="G71" s="41"/>
      <c r="H71" s="41"/>
      <c r="I71" s="41"/>
      <c r="J71" s="42"/>
      <c r="K71" s="65"/>
    </row>
    <row r="72" spans="1:11" x14ac:dyDescent="0.2">
      <c r="A72" s="113" t="s">
        <v>10</v>
      </c>
      <c r="B72" s="113"/>
      <c r="C72" s="113"/>
      <c r="D72" s="113"/>
      <c r="E72" s="113"/>
      <c r="F72" s="113"/>
      <c r="G72" s="29"/>
      <c r="H72" s="29"/>
    </row>
    <row r="73" spans="1:11" ht="15" x14ac:dyDescent="0.25">
      <c r="A73" s="3" t="s">
        <v>43</v>
      </c>
      <c r="B73" s="3" t="s">
        <v>199</v>
      </c>
      <c r="C73" s="30" t="s">
        <v>50</v>
      </c>
      <c r="D73" s="3" t="s">
        <v>198</v>
      </c>
      <c r="E73" s="3" t="s">
        <v>60</v>
      </c>
    </row>
    <row r="74" spans="1:11" ht="42.75" x14ac:dyDescent="0.2">
      <c r="A74" s="15" t="s">
        <v>104</v>
      </c>
      <c r="B74" s="44">
        <v>329</v>
      </c>
      <c r="C74" s="43" t="s">
        <v>8</v>
      </c>
      <c r="D74" s="98">
        <v>0</v>
      </c>
      <c r="E74" s="76">
        <f>D74*B74*12</f>
        <v>0</v>
      </c>
    </row>
    <row r="75" spans="1:11" x14ac:dyDescent="0.2">
      <c r="A75" s="45" t="s">
        <v>77</v>
      </c>
      <c r="B75" s="32"/>
      <c r="C75" s="43"/>
      <c r="D75" s="46"/>
      <c r="E75" s="76">
        <f>SUM(E74:E74)</f>
        <v>0</v>
      </c>
      <c r="F75" s="47"/>
    </row>
    <row r="76" spans="1:11" ht="15" x14ac:dyDescent="0.25">
      <c r="A76" s="126" t="s">
        <v>100</v>
      </c>
      <c r="B76" s="127"/>
      <c r="C76" s="127"/>
      <c r="D76" s="128"/>
      <c r="E76" s="95">
        <v>0.01</v>
      </c>
      <c r="F76" s="47"/>
    </row>
    <row r="77" spans="1:11" x14ac:dyDescent="0.2">
      <c r="A77" s="48" t="s">
        <v>37</v>
      </c>
      <c r="B77" s="49"/>
      <c r="C77" s="9"/>
      <c r="D77" s="9"/>
      <c r="E77" s="23">
        <f>E75*E76+E75</f>
        <v>0</v>
      </c>
      <c r="F77" s="24"/>
      <c r="G77" s="24"/>
      <c r="H77" s="24"/>
      <c r="I77" s="24"/>
      <c r="J77" s="37"/>
      <c r="K77" s="50"/>
    </row>
    <row r="78" spans="1:11" ht="15" x14ac:dyDescent="0.25">
      <c r="A78" s="51" t="s">
        <v>100</v>
      </c>
      <c r="B78" s="52"/>
      <c r="C78" s="53"/>
      <c r="D78" s="54"/>
      <c r="E78" s="96">
        <v>0</v>
      </c>
      <c r="F78" s="24"/>
      <c r="G78" s="24"/>
      <c r="H78" s="24"/>
      <c r="I78" s="24"/>
      <c r="J78" s="37"/>
      <c r="K78" s="50"/>
    </row>
    <row r="79" spans="1:11" x14ac:dyDescent="0.2">
      <c r="A79" s="48" t="s">
        <v>38</v>
      </c>
      <c r="B79" s="49"/>
      <c r="C79" s="9"/>
      <c r="D79" s="9"/>
      <c r="E79" s="23">
        <f>E77*E78+E77</f>
        <v>0</v>
      </c>
      <c r="F79" s="24"/>
      <c r="G79" s="24"/>
      <c r="H79" s="24"/>
      <c r="I79" s="24"/>
      <c r="J79" s="37"/>
      <c r="K79" s="50"/>
    </row>
    <row r="80" spans="1:11" ht="15" x14ac:dyDescent="0.25">
      <c r="A80" s="51" t="s">
        <v>100</v>
      </c>
      <c r="B80" s="52"/>
      <c r="C80" s="53"/>
      <c r="D80" s="54"/>
      <c r="E80" s="96">
        <v>0</v>
      </c>
      <c r="F80" s="24"/>
      <c r="G80" s="24"/>
      <c r="H80" s="24"/>
      <c r="I80" s="24"/>
      <c r="J80" s="37"/>
      <c r="K80" s="50"/>
    </row>
    <row r="81" spans="1:11" x14ac:dyDescent="0.2">
      <c r="A81" s="48" t="s">
        <v>39</v>
      </c>
      <c r="B81" s="49"/>
      <c r="C81" s="9"/>
      <c r="D81" s="9"/>
      <c r="E81" s="23">
        <f>E79*E80+E79</f>
        <v>0</v>
      </c>
      <c r="F81" s="24"/>
      <c r="G81" s="24"/>
      <c r="H81" s="24"/>
      <c r="I81" s="24"/>
      <c r="J81" s="37"/>
      <c r="K81" s="50"/>
    </row>
    <row r="82" spans="1:11" ht="15" x14ac:dyDescent="0.25">
      <c r="A82" s="126" t="s">
        <v>100</v>
      </c>
      <c r="B82" s="127"/>
      <c r="C82" s="127"/>
      <c r="D82" s="127"/>
      <c r="E82" s="97">
        <v>0</v>
      </c>
      <c r="F82" s="24"/>
      <c r="G82" s="24"/>
      <c r="H82" s="24"/>
      <c r="I82" s="24"/>
      <c r="J82" s="37"/>
      <c r="K82" s="50"/>
    </row>
    <row r="83" spans="1:11" ht="16.5" customHeight="1" thickBot="1" x14ac:dyDescent="0.25">
      <c r="A83" s="55" t="s">
        <v>40</v>
      </c>
      <c r="B83" s="56"/>
      <c r="C83" s="38"/>
      <c r="D83" s="38"/>
      <c r="E83" s="82">
        <f>E81*E82+E81</f>
        <v>0</v>
      </c>
      <c r="F83" s="24"/>
      <c r="G83" s="24"/>
      <c r="H83" s="24"/>
      <c r="I83" s="24"/>
      <c r="J83" s="37"/>
      <c r="K83" s="50"/>
    </row>
    <row r="84" spans="1:11" ht="28.5" customHeight="1" thickBot="1" x14ac:dyDescent="0.3">
      <c r="A84" s="57" t="s">
        <v>223</v>
      </c>
      <c r="B84" s="58"/>
      <c r="C84" s="59"/>
      <c r="D84" s="59"/>
      <c r="E84" s="83">
        <f>E75+E77+E79+E81+E83</f>
        <v>0</v>
      </c>
      <c r="F84" s="41"/>
      <c r="G84" s="41"/>
      <c r="H84" s="41"/>
      <c r="I84" s="41"/>
      <c r="J84" s="42"/>
      <c r="K84" s="47"/>
    </row>
    <row r="85" spans="1:11" ht="15" x14ac:dyDescent="0.25">
      <c r="A85" s="129"/>
      <c r="B85" s="129"/>
      <c r="C85" s="129"/>
      <c r="D85" s="129"/>
      <c r="E85" s="129"/>
      <c r="F85" s="129"/>
      <c r="G85" s="60"/>
      <c r="H85" s="60"/>
    </row>
    <row r="86" spans="1:11" x14ac:dyDescent="0.2">
      <c r="A86" s="113" t="s">
        <v>224</v>
      </c>
      <c r="B86" s="113"/>
      <c r="C86" s="113"/>
      <c r="D86" s="113"/>
      <c r="E86" s="113"/>
      <c r="F86" s="113"/>
      <c r="G86" s="29"/>
      <c r="H86" s="29"/>
    </row>
    <row r="87" spans="1:11" x14ac:dyDescent="0.2">
      <c r="A87" s="93" t="s">
        <v>41</v>
      </c>
      <c r="B87" s="94"/>
      <c r="C87" s="94"/>
      <c r="D87" s="94"/>
      <c r="E87" s="63" t="s">
        <v>42</v>
      </c>
      <c r="F87" s="47"/>
    </row>
    <row r="88" spans="1:11" x14ac:dyDescent="0.2">
      <c r="A88" s="115" t="s">
        <v>225</v>
      </c>
      <c r="B88" s="115"/>
      <c r="C88" s="115"/>
      <c r="D88" s="116"/>
      <c r="E88" s="84">
        <f>K15</f>
        <v>0</v>
      </c>
      <c r="F88" s="47"/>
    </row>
    <row r="89" spans="1:11" x14ac:dyDescent="0.2">
      <c r="A89" s="114" t="s">
        <v>226</v>
      </c>
      <c r="B89" s="115"/>
      <c r="C89" s="115"/>
      <c r="D89" s="116"/>
      <c r="E89" s="84">
        <f>E34</f>
        <v>0</v>
      </c>
      <c r="F89" s="47"/>
    </row>
    <row r="90" spans="1:11" x14ac:dyDescent="0.2">
      <c r="A90" s="114" t="s">
        <v>227</v>
      </c>
      <c r="B90" s="115"/>
      <c r="C90" s="115"/>
      <c r="D90" s="116"/>
      <c r="E90" s="84">
        <f>E71</f>
        <v>0</v>
      </c>
      <c r="F90" s="47"/>
    </row>
    <row r="91" spans="1:11" ht="15" thickBot="1" x14ac:dyDescent="0.25">
      <c r="A91" s="153" t="s">
        <v>228</v>
      </c>
      <c r="B91" s="121"/>
      <c r="C91" s="121"/>
      <c r="D91" s="122"/>
      <c r="E91" s="66">
        <f>E84</f>
        <v>0</v>
      </c>
      <c r="F91" s="47"/>
    </row>
    <row r="92" spans="1:11" ht="15.75" customHeight="1" thickBot="1" x14ac:dyDescent="0.3">
      <c r="A92" s="154" t="s">
        <v>229</v>
      </c>
      <c r="B92" s="155"/>
      <c r="C92" s="155"/>
      <c r="D92" s="156"/>
      <c r="E92" s="85">
        <f>SUM(E88:E91)</f>
        <v>0</v>
      </c>
      <c r="F92" s="47"/>
    </row>
    <row r="93" spans="1:11" ht="15" thickBot="1" x14ac:dyDescent="0.25"/>
    <row r="94" spans="1:11" x14ac:dyDescent="0.2">
      <c r="A94" s="141"/>
      <c r="C94" s="141"/>
    </row>
    <row r="95" spans="1:11" ht="15" thickBot="1" x14ac:dyDescent="0.25">
      <c r="A95" s="143"/>
      <c r="C95" s="143"/>
    </row>
    <row r="96" spans="1:11" x14ac:dyDescent="0.2">
      <c r="A96" s="2" t="s">
        <v>200</v>
      </c>
      <c r="C96" s="2" t="s">
        <v>201</v>
      </c>
    </row>
  </sheetData>
  <sheetProtection algorithmName="SHA-512" hashValue="mgpkg7rsfO5QY4UdnpadXtclwxQ/Q1e5yPYBS0G3QE3oeLvIlVNLsEHVHwf+f8YmyJiqLQHJKk5DuxQoNnqjQw==" saltValue="cTLAdRWRmGicJ0kyFImMwA==" spinCount="100000" sheet="1" objects="1" scenarios="1"/>
  <mergeCells count="59">
    <mergeCell ref="A94:A95"/>
    <mergeCell ref="C94:C95"/>
    <mergeCell ref="A1:G1"/>
    <mergeCell ref="A9:B9"/>
    <mergeCell ref="C9:K9"/>
    <mergeCell ref="E4:J4"/>
    <mergeCell ref="A3:K3"/>
    <mergeCell ref="A6:B6"/>
    <mergeCell ref="A7:B7"/>
    <mergeCell ref="C7:K7"/>
    <mergeCell ref="A8:B8"/>
    <mergeCell ref="A26:C26"/>
    <mergeCell ref="D26:E26"/>
    <mergeCell ref="A10:B10"/>
    <mergeCell ref="A11:B11"/>
    <mergeCell ref="C11:K11"/>
    <mergeCell ref="A12:B12"/>
    <mergeCell ref="A13:B13"/>
    <mergeCell ref="C13:K13"/>
    <mergeCell ref="A14:B14"/>
    <mergeCell ref="A15:B15"/>
    <mergeCell ref="A16:K16"/>
    <mergeCell ref="A17:K17"/>
    <mergeCell ref="A25:C25"/>
    <mergeCell ref="A27:C27"/>
    <mergeCell ref="A28:C28"/>
    <mergeCell ref="D28:E28"/>
    <mergeCell ref="A29:C29"/>
    <mergeCell ref="A30:C30"/>
    <mergeCell ref="D30:E30"/>
    <mergeCell ref="A66:C66"/>
    <mergeCell ref="A31:C31"/>
    <mergeCell ref="A32:C32"/>
    <mergeCell ref="D32:E32"/>
    <mergeCell ref="A33:C33"/>
    <mergeCell ref="A36:F36"/>
    <mergeCell ref="A62:C62"/>
    <mergeCell ref="A63:C63"/>
    <mergeCell ref="D63:E63"/>
    <mergeCell ref="A64:C64"/>
    <mergeCell ref="A65:C65"/>
    <mergeCell ref="D65:E65"/>
    <mergeCell ref="A86:F86"/>
    <mergeCell ref="A67:C67"/>
    <mergeCell ref="D67:E67"/>
    <mergeCell ref="A68:C68"/>
    <mergeCell ref="A69:C69"/>
    <mergeCell ref="D69:E69"/>
    <mergeCell ref="A70:C70"/>
    <mergeCell ref="A71:D71"/>
    <mergeCell ref="A72:F72"/>
    <mergeCell ref="A76:D76"/>
    <mergeCell ref="A82:D82"/>
    <mergeCell ref="A85:F85"/>
    <mergeCell ref="A88:D88"/>
    <mergeCell ref="A89:D89"/>
    <mergeCell ref="A90:D90"/>
    <mergeCell ref="A91:D91"/>
    <mergeCell ref="A92:D92"/>
  </mergeCells>
  <pageMargins left="0.7" right="0.7" top="0.75" bottom="0.75" header="0.3" footer="0.3"/>
  <pageSetup paperSize="8" scale="80" orientation="landscape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H23" sqref="H23"/>
    </sheetView>
  </sheetViews>
  <sheetFormatPr defaultColWidth="9.140625" defaultRowHeight="14.25" x14ac:dyDescent="0.2"/>
  <cols>
    <col min="1" max="1" width="35.85546875" style="2" customWidth="1"/>
    <col min="2" max="2" width="43.7109375" style="2" customWidth="1"/>
    <col min="3" max="16384" width="9.140625" style="2"/>
  </cols>
  <sheetData>
    <row r="1" spans="1:5" ht="23.25" x14ac:dyDescent="0.35">
      <c r="A1" s="1" t="s">
        <v>76</v>
      </c>
      <c r="B1" s="1"/>
      <c r="C1" s="1"/>
      <c r="D1" s="1"/>
    </row>
    <row r="2" spans="1:5" ht="15.75" thickBot="1" x14ac:dyDescent="0.25">
      <c r="A2" s="69" t="s">
        <v>74</v>
      </c>
      <c r="B2" s="69"/>
      <c r="C2" s="69" t="s">
        <v>75</v>
      </c>
      <c r="D2" s="69"/>
      <c r="E2" s="69"/>
    </row>
    <row r="3" spans="1:5" ht="15.75" thickBot="1" x14ac:dyDescent="0.3">
      <c r="A3" s="159" t="s">
        <v>12</v>
      </c>
      <c r="B3" s="160"/>
    </row>
    <row r="4" spans="1:5" ht="15" x14ac:dyDescent="0.25">
      <c r="A4" s="30" t="s">
        <v>13</v>
      </c>
      <c r="B4" s="30" t="s">
        <v>16</v>
      </c>
    </row>
    <row r="5" spans="1:5" x14ac:dyDescent="0.2">
      <c r="A5" s="16" t="s">
        <v>14</v>
      </c>
      <c r="B5" s="86">
        <f>'Cape Town 3.12'!E90</f>
        <v>0</v>
      </c>
    </row>
    <row r="6" spans="1:5" x14ac:dyDescent="0.2">
      <c r="A6" s="16" t="s">
        <v>15</v>
      </c>
      <c r="B6" s="86">
        <f>'Bisho 3.13'!E105</f>
        <v>0</v>
      </c>
    </row>
    <row r="7" spans="1:5" x14ac:dyDescent="0.2">
      <c r="A7" s="16" t="s">
        <v>70</v>
      </c>
      <c r="B7" s="86">
        <f>'PE 3.14'!E105</f>
        <v>0</v>
      </c>
    </row>
    <row r="8" spans="1:5" x14ac:dyDescent="0.2">
      <c r="A8" s="16" t="s">
        <v>71</v>
      </c>
      <c r="B8" s="86">
        <f>'Umthatha 3.15'!E105</f>
        <v>0</v>
      </c>
    </row>
    <row r="9" spans="1:5" x14ac:dyDescent="0.2">
      <c r="A9" s="16" t="s">
        <v>72</v>
      </c>
      <c r="B9" s="86">
        <f>'Durban 3.16'!E92</f>
        <v>0</v>
      </c>
    </row>
    <row r="10" spans="1:5" ht="15" thickBot="1" x14ac:dyDescent="0.25">
      <c r="A10" s="71" t="s">
        <v>85</v>
      </c>
      <c r="B10" s="87">
        <f>'PMB 3.17'!E92</f>
        <v>0</v>
      </c>
    </row>
    <row r="11" spans="1:5" x14ac:dyDescent="0.2">
      <c r="A11" s="72" t="s">
        <v>194</v>
      </c>
      <c r="B11" s="88">
        <f>SUM(B5:B10)</f>
        <v>0</v>
      </c>
    </row>
    <row r="12" spans="1:5" x14ac:dyDescent="0.2">
      <c r="A12" s="73" t="s">
        <v>195</v>
      </c>
      <c r="B12" s="89">
        <f>B11*15%</f>
        <v>0</v>
      </c>
    </row>
    <row r="13" spans="1:5" ht="15" thickBot="1" x14ac:dyDescent="0.25">
      <c r="A13" s="74" t="s">
        <v>196</v>
      </c>
      <c r="B13" s="90">
        <f>SUM(B11:B12)</f>
        <v>0</v>
      </c>
    </row>
    <row r="16" spans="1:5" ht="15" customHeight="1" x14ac:dyDescent="0.2">
      <c r="A16" s="161" t="s">
        <v>197</v>
      </c>
      <c r="B16" s="161"/>
    </row>
    <row r="17" spans="1:2" x14ac:dyDescent="0.2">
      <c r="A17" s="161"/>
      <c r="B17" s="161"/>
    </row>
    <row r="18" spans="1:2" x14ac:dyDescent="0.2">
      <c r="A18" s="161"/>
      <c r="B18" s="161"/>
    </row>
    <row r="19" spans="1:2" x14ac:dyDescent="0.2">
      <c r="A19" s="161"/>
      <c r="B19" s="161"/>
    </row>
  </sheetData>
  <sheetProtection algorithmName="SHA-512" hashValue="IPYCD/y65Dh6j4TUDnkcX9YKvWtRPQHn+p7XFCSErVFOxJ/xCagKkST2vXPmGNOYu4x8wSgW2coh8HUl6ywssw==" saltValue="ONcMLJL6f8gOvGSdotcqSA==" spinCount="100000" sheet="1" objects="1" scenarios="1"/>
  <mergeCells count="2">
    <mergeCell ref="A3:B3"/>
    <mergeCell ref="A16:B19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Cape Town 3.12</vt:lpstr>
      <vt:lpstr>Bisho 3.13</vt:lpstr>
      <vt:lpstr>PE 3.14</vt:lpstr>
      <vt:lpstr>Umthatha 3.15</vt:lpstr>
      <vt:lpstr>Durban 3.16</vt:lpstr>
      <vt:lpstr>PMB 3.17</vt:lpstr>
      <vt:lpstr>Grand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Bongiwe Dambuza</dc:creator>
  <cp:lastModifiedBy>Fortune Mogwatjana</cp:lastModifiedBy>
  <cp:lastPrinted>2021-02-08T09:29:29Z</cp:lastPrinted>
  <dcterms:created xsi:type="dcterms:W3CDTF">2019-11-29T09:22:25Z</dcterms:created>
  <dcterms:modified xsi:type="dcterms:W3CDTF">2021-04-08T12:08:50Z</dcterms:modified>
</cp:coreProperties>
</file>